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tabRatio="789" activeTab="4"/>
  </bookViews>
  <sheets>
    <sheet name="1 четверть англ." sheetId="1" r:id="rId1"/>
    <sheet name="2 четверть англ." sheetId="2" r:id="rId2"/>
    <sheet name="3 четверть англ." sheetId="3" r:id="rId3"/>
    <sheet name="4 четверть англ. " sheetId="4" r:id="rId4"/>
    <sheet name="год  англ. " sheetId="5" r:id="rId5"/>
  </sheets>
  <definedNames>
    <definedName name="_xlnm.Print_Area" localSheetId="0">'1 четверть англ.'!$A$1:$O$64</definedName>
    <definedName name="_xlnm.Print_Area" localSheetId="1">'2 четверть англ.'!$A$1:$O$77</definedName>
    <definedName name="_xlnm.Print_Area" localSheetId="2">'3 четверть англ.'!$A$1:$O$73</definedName>
    <definedName name="_xlnm.Print_Area" localSheetId="3">'4 четверть англ. '!$A$1:$O$77</definedName>
    <definedName name="_xlnm.Print_Area" localSheetId="4">'год  англ. '!$A$1:$O$76</definedName>
  </definedNames>
  <calcPr fullCalcOnLoad="1" refMode="R1C1"/>
</workbook>
</file>

<file path=xl/sharedStrings.xml><?xml version="1.0" encoding="utf-8"?>
<sst xmlns="http://schemas.openxmlformats.org/spreadsheetml/2006/main" count="708" uniqueCount="70">
  <si>
    <t>Ф.И.О.учителя</t>
  </si>
  <si>
    <t>Класс</t>
  </si>
  <si>
    <t>Кол-во уч.</t>
  </si>
  <si>
    <t>н/а</t>
  </si>
  <si>
    <t>н/а по бол.</t>
  </si>
  <si>
    <t>Оценки</t>
  </si>
  <si>
    <t>Прохождение программы</t>
  </si>
  <si>
    <t>по программе</t>
  </si>
  <si>
    <t>Дано</t>
  </si>
  <si>
    <t>Причины невыполнения программы</t>
  </si>
  <si>
    <t>5а</t>
  </si>
  <si>
    <t>% успев.</t>
  </si>
  <si>
    <t>Сред. балл</t>
  </si>
  <si>
    <t>% кач.   знаний</t>
  </si>
  <si>
    <t>5б</t>
  </si>
  <si>
    <t>6а</t>
  </si>
  <si>
    <t>7а</t>
  </si>
  <si>
    <t>8а</t>
  </si>
  <si>
    <t>9а</t>
  </si>
  <si>
    <t>9б</t>
  </si>
  <si>
    <t>Итого по пятым кл.</t>
  </si>
  <si>
    <t>Итого по шестым кл.</t>
  </si>
  <si>
    <t>Итого по седьмым кл.</t>
  </si>
  <si>
    <t>Итого по девятым  кл.</t>
  </si>
  <si>
    <t>Итого по восьмым  кл.</t>
  </si>
  <si>
    <t>6б</t>
  </si>
  <si>
    <t>8к</t>
  </si>
  <si>
    <t>9к</t>
  </si>
  <si>
    <t>Максимова Н.И.</t>
  </si>
  <si>
    <t>7к</t>
  </si>
  <si>
    <t>английский язык</t>
  </si>
  <si>
    <t>Всего по английскому языку:</t>
  </si>
  <si>
    <t>МаксимоваН.И.</t>
  </si>
  <si>
    <t>5в</t>
  </si>
  <si>
    <t>6в</t>
  </si>
  <si>
    <t>Гроздова Л.А.</t>
  </si>
  <si>
    <t>Осодоева А.Г.</t>
  </si>
  <si>
    <t>7б</t>
  </si>
  <si>
    <t>3а</t>
  </si>
  <si>
    <t>Харахинова Е.В.</t>
  </si>
  <si>
    <t>3б</t>
  </si>
  <si>
    <t>3в</t>
  </si>
  <si>
    <t>3г</t>
  </si>
  <si>
    <t>Итого по третьим кл.</t>
  </si>
  <si>
    <t>4а</t>
  </si>
  <si>
    <t>4б</t>
  </si>
  <si>
    <t>4в</t>
  </si>
  <si>
    <t>Итого по вторым кл.</t>
  </si>
  <si>
    <t>Итого по четвертым кл.</t>
  </si>
  <si>
    <t>2а</t>
  </si>
  <si>
    <t>2б</t>
  </si>
  <si>
    <t>2в</t>
  </si>
  <si>
    <t>2г</t>
  </si>
  <si>
    <t>10 кл.</t>
  </si>
  <si>
    <t>Итого по десятым кл.</t>
  </si>
  <si>
    <t>11кл.</t>
  </si>
  <si>
    <t>итого по 11 классам</t>
  </si>
  <si>
    <t>Бугушкинова Г.А.</t>
  </si>
  <si>
    <t>Анализ итогов успеваемости за 1 четверть 2014/15 уч.г.</t>
  </si>
  <si>
    <t>3д</t>
  </si>
  <si>
    <t>4г</t>
  </si>
  <si>
    <t>5г</t>
  </si>
  <si>
    <t>6г</t>
  </si>
  <si>
    <t>8б</t>
  </si>
  <si>
    <t xml:space="preserve"> английский язык</t>
  </si>
  <si>
    <t>Анализ итогов успеваемости за 2 четверть 2014/15 уч.г.</t>
  </si>
  <si>
    <t>Анализ итогов успеваемости за 3 четверть 2014/15 уч.г.</t>
  </si>
  <si>
    <t>Анализ итогов успеваемости за 2014/15 уч.г.</t>
  </si>
  <si>
    <t>Анализ итогов успеваемости за 4 четверть 2014/15 уч.г.</t>
  </si>
  <si>
    <t>4Г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</si>
</sst>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0"/>
    <numFmt numFmtId="165" formatCode="0.0;[Red]0.0"/>
    <numFmt numFmtId="166" formatCode="#,##0.0;[Red]#,##0.0"/>
    <numFmt numFmtId="167" formatCode="0.0"/>
    <numFmt numFmtId="168" formatCode="0.0%"/>
  </numFmts>
  <fonts count="62">
    <font>
      <sz val="10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2"/>
    </font>
    <font>
      <sz val="11"/>
      <color indexed="9"/>
      <name val="Arial Cyr"/>
      <family val="2"/>
    </font>
    <font>
      <sz val="7"/>
      <color indexed="9"/>
      <name val="Arial Cyr"/>
      <family val="2"/>
    </font>
    <font>
      <b/>
      <sz val="11"/>
      <color indexed="9"/>
      <name val="Arial Cyr"/>
      <family val="2"/>
    </font>
    <font>
      <b/>
      <sz val="12"/>
      <color indexed="9"/>
      <name val="Arial Cyr"/>
      <family val="2"/>
    </font>
    <font>
      <sz val="11"/>
      <color indexed="22"/>
      <name val="Times New Roman"/>
      <family val="1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2"/>
    </font>
    <font>
      <sz val="11"/>
      <color theme="0"/>
      <name val="Arial Cyr"/>
      <family val="2"/>
    </font>
    <font>
      <sz val="7"/>
      <color theme="0"/>
      <name val="Arial Cyr"/>
      <family val="2"/>
    </font>
    <font>
      <b/>
      <sz val="11"/>
      <color theme="0"/>
      <name val="Arial Cyr"/>
      <family val="2"/>
    </font>
    <font>
      <b/>
      <sz val="12"/>
      <color theme="0"/>
      <name val="Arial Cyr"/>
      <family val="2"/>
    </font>
    <font>
      <sz val="11"/>
      <color theme="0" tint="-0.24997000396251678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6" fillId="0" borderId="0" xfId="0" applyFont="1" applyFill="1" applyBorder="1" applyAlignment="1">
      <alignment/>
    </xf>
    <xf numFmtId="49" fontId="57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58" fillId="0" borderId="0" xfId="0" applyFont="1" applyFill="1" applyBorder="1" applyAlignment="1">
      <alignment vertical="center" wrapText="1"/>
    </xf>
    <xf numFmtId="49" fontId="57" fillId="0" borderId="0" xfId="0" applyNumberFormat="1" applyFont="1" applyFill="1" applyBorder="1" applyAlignment="1">
      <alignment/>
    </xf>
    <xf numFmtId="49" fontId="59" fillId="0" borderId="0" xfId="0" applyNumberFormat="1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left"/>
    </xf>
    <xf numFmtId="1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1" fontId="9" fillId="33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49" fontId="57" fillId="0" borderId="0" xfId="0" applyNumberFormat="1" applyFont="1" applyFill="1" applyBorder="1" applyAlignment="1">
      <alignment horizontal="center"/>
    </xf>
    <xf numFmtId="0" fontId="58" fillId="0" borderId="0" xfId="0" applyFont="1" applyFill="1" applyBorder="1" applyAlignment="1">
      <alignment vertical="center" wrapText="1"/>
    </xf>
    <xf numFmtId="49" fontId="57" fillId="0" borderId="0" xfId="0" applyNumberFormat="1" applyFont="1" applyFill="1" applyBorder="1" applyAlignment="1">
      <alignment/>
    </xf>
    <xf numFmtId="49" fontId="59" fillId="0" borderId="0" xfId="0" applyNumberFormat="1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/>
    </xf>
    <xf numFmtId="0" fontId="7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/>
    </xf>
    <xf numFmtId="0" fontId="61" fillId="34" borderId="11" xfId="0" applyFont="1" applyFill="1" applyBorder="1" applyAlignment="1">
      <alignment horizontal="left" vertical="center" wrapText="1"/>
    </xf>
    <xf numFmtId="0" fontId="61" fillId="34" borderId="11" xfId="0" applyFont="1" applyFill="1" applyBorder="1" applyAlignment="1">
      <alignment horizontal="left"/>
    </xf>
    <xf numFmtId="10" fontId="6" fillId="0" borderId="10" xfId="0" applyNumberFormat="1" applyFont="1" applyBorder="1" applyAlignment="1">
      <alignment horizontal="left" vertical="center" wrapText="1"/>
    </xf>
    <xf numFmtId="9" fontId="6" fillId="0" borderId="10" xfId="0" applyNumberFormat="1" applyFont="1" applyBorder="1" applyAlignment="1">
      <alignment horizontal="left" vertical="center" wrapText="1"/>
    </xf>
    <xf numFmtId="9" fontId="6" fillId="0" borderId="0" xfId="0" applyNumberFormat="1" applyFont="1" applyBorder="1" applyAlignment="1">
      <alignment horizontal="left" vertical="center" wrapText="1"/>
    </xf>
    <xf numFmtId="9" fontId="6" fillId="34" borderId="10" xfId="0" applyNumberFormat="1" applyFont="1" applyFill="1" applyBorder="1" applyAlignment="1">
      <alignment horizontal="left" vertical="center" wrapText="1"/>
    </xf>
    <xf numFmtId="167" fontId="6" fillId="0" borderId="10" xfId="0" applyNumberFormat="1" applyFont="1" applyBorder="1" applyAlignment="1">
      <alignment horizontal="left" vertical="center" wrapText="1"/>
    </xf>
    <xf numFmtId="167" fontId="6" fillId="0" borderId="0" xfId="0" applyNumberFormat="1" applyFont="1" applyBorder="1" applyAlignment="1">
      <alignment horizontal="left" vertical="center" wrapText="1"/>
    </xf>
    <xf numFmtId="167" fontId="6" fillId="34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/>
    </xf>
    <xf numFmtId="9" fontId="6" fillId="0" borderId="10" xfId="0" applyNumberFormat="1" applyFont="1" applyFill="1" applyBorder="1" applyAlignment="1">
      <alignment horizontal="left" vertical="center" wrapText="1"/>
    </xf>
    <xf numFmtId="167" fontId="6" fillId="0" borderId="10" xfId="0" applyNumberFormat="1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/>
    </xf>
    <xf numFmtId="9" fontId="6" fillId="35" borderId="10" xfId="0" applyNumberFormat="1" applyFont="1" applyFill="1" applyBorder="1" applyAlignment="1">
      <alignment horizontal="left" vertical="center" wrapText="1"/>
    </xf>
    <xf numFmtId="167" fontId="6" fillId="35" borderId="10" xfId="0" applyNumberFormat="1" applyFont="1" applyFill="1" applyBorder="1" applyAlignment="1">
      <alignment horizontal="left" vertical="center" wrapText="1"/>
    </xf>
    <xf numFmtId="0" fontId="58" fillId="35" borderId="0" xfId="0" applyFont="1" applyFill="1" applyBorder="1" applyAlignment="1">
      <alignment vertical="center" wrapText="1"/>
    </xf>
    <xf numFmtId="0" fontId="56" fillId="35" borderId="0" xfId="0" applyFont="1" applyFill="1" applyBorder="1" applyAlignment="1">
      <alignment/>
    </xf>
    <xf numFmtId="0" fontId="0" fillId="35" borderId="0" xfId="0" applyFill="1" applyAlignment="1">
      <alignment/>
    </xf>
    <xf numFmtId="1" fontId="6" fillId="35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7" fillId="35" borderId="10" xfId="0" applyFont="1" applyFill="1" applyBorder="1" applyAlignment="1">
      <alignment horizontal="left"/>
    </xf>
    <xf numFmtId="0" fontId="6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/>
    </xf>
    <xf numFmtId="49" fontId="57" fillId="35" borderId="0" xfId="0" applyNumberFormat="1" applyFont="1" applyFill="1" applyBorder="1" applyAlignment="1">
      <alignment horizontal="center"/>
    </xf>
    <xf numFmtId="0" fontId="12" fillId="0" borderId="18" xfId="0" applyFont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/>
    </xf>
    <xf numFmtId="0" fontId="12" fillId="34" borderId="16" xfId="0" applyFont="1" applyFill="1" applyBorder="1" applyAlignment="1">
      <alignment horizontal="center"/>
    </xf>
    <xf numFmtId="0" fontId="12" fillId="34" borderId="18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9" fontId="6" fillId="34" borderId="16" xfId="0" applyNumberFormat="1" applyFont="1" applyFill="1" applyBorder="1" applyAlignment="1">
      <alignment horizontal="left" vertical="center" wrapText="1"/>
    </xf>
    <xf numFmtId="167" fontId="6" fillId="34" borderId="16" xfId="0" applyNumberFormat="1" applyFont="1" applyFill="1" applyBorder="1" applyAlignment="1">
      <alignment horizontal="left" vertical="center" wrapText="1"/>
    </xf>
    <xf numFmtId="0" fontId="12" fillId="0" borderId="16" xfId="0" applyFont="1" applyBorder="1" applyAlignment="1">
      <alignment horizontal="left"/>
    </xf>
    <xf numFmtId="0" fontId="12" fillId="0" borderId="16" xfId="0" applyFont="1" applyBorder="1" applyAlignment="1">
      <alignment horizontal="left" vertical="center" wrapText="1"/>
    </xf>
    <xf numFmtId="0" fontId="6" fillId="34" borderId="11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 vertical="center" wrapText="1"/>
    </xf>
    <xf numFmtId="9" fontId="7" fillId="34" borderId="10" xfId="0" applyNumberFormat="1" applyFont="1" applyFill="1" applyBorder="1" applyAlignment="1">
      <alignment horizontal="left" vertical="center" wrapText="1"/>
    </xf>
    <xf numFmtId="167" fontId="7" fillId="34" borderId="10" xfId="0" applyNumberFormat="1" applyFont="1" applyFill="1" applyBorder="1" applyAlignment="1">
      <alignment horizontal="left" vertical="center" wrapText="1"/>
    </xf>
    <xf numFmtId="1" fontId="7" fillId="34" borderId="1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1" fillId="34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6" fillId="34" borderId="11" xfId="0" applyNumberFormat="1" applyFont="1" applyFill="1" applyBorder="1" applyAlignment="1">
      <alignment horizontal="left"/>
    </xf>
    <xf numFmtId="0" fontId="36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49" fontId="37" fillId="0" borderId="0" xfId="0" applyNumberFormat="1" applyFont="1" applyFill="1" applyBorder="1" applyAlignment="1">
      <alignment/>
    </xf>
    <xf numFmtId="2" fontId="38" fillId="0" borderId="0" xfId="0" applyNumberFormat="1" applyFont="1" applyFill="1" applyBorder="1" applyAlignment="1">
      <alignment/>
    </xf>
    <xf numFmtId="0" fontId="57" fillId="0" borderId="0" xfId="0" applyNumberFormat="1" applyFont="1" applyFill="1" applyBorder="1" applyAlignment="1">
      <alignment/>
    </xf>
    <xf numFmtId="2" fontId="37" fillId="0" borderId="0" xfId="0" applyNumberFormat="1" applyFont="1" applyFill="1" applyBorder="1" applyAlignment="1">
      <alignment horizontal="center"/>
    </xf>
    <xf numFmtId="2" fontId="37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zoomScaleSheetLayoutView="100" workbookViewId="0" topLeftCell="A43">
      <selection activeCell="M70" sqref="M70"/>
    </sheetView>
  </sheetViews>
  <sheetFormatPr defaultColWidth="9.00390625" defaultRowHeight="12.75"/>
  <cols>
    <col min="1" max="1" width="18.00390625" style="0" customWidth="1"/>
    <col min="2" max="2" width="8.75390625" style="0" customWidth="1"/>
    <col min="3" max="3" width="7.75390625" style="0" customWidth="1"/>
    <col min="4" max="4" width="4.75390625" style="0" customWidth="1"/>
    <col min="5" max="5" width="5.875" style="0" customWidth="1"/>
    <col min="6" max="6" width="6.00390625" style="0" customWidth="1"/>
    <col min="7" max="7" width="3.75390625" style="0" customWidth="1"/>
    <col min="8" max="8" width="4.25390625" style="0" customWidth="1"/>
    <col min="9" max="9" width="6.00390625" style="0" customWidth="1"/>
    <col min="10" max="10" width="8.875" style="0" bestFit="1" customWidth="1"/>
    <col min="11" max="12" width="11.375" style="0" bestFit="1" customWidth="1"/>
    <col min="13" max="13" width="10.25390625" style="0" customWidth="1"/>
    <col min="14" max="14" width="11.625" style="0" customWidth="1"/>
    <col min="15" max="15" width="19.875" style="0" customWidth="1"/>
    <col min="16" max="16" width="5.00390625" style="0" customWidth="1"/>
    <col min="17" max="17" width="9.75390625" style="0" customWidth="1"/>
  </cols>
  <sheetData>
    <row r="1" spans="1:17" ht="18.75">
      <c r="A1" s="105" t="s">
        <v>58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1"/>
      <c r="Q1" s="11"/>
    </row>
    <row r="2" spans="1:17" ht="18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1"/>
      <c r="Q2" s="1"/>
    </row>
    <row r="3" spans="1:18" ht="15" customHeight="1" thickBot="1">
      <c r="A3" s="106" t="s">
        <v>64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5"/>
      <c r="Q3" s="5"/>
      <c r="R3" s="2"/>
    </row>
    <row r="4" spans="1:18" ht="24">
      <c r="A4" s="36" t="s">
        <v>0</v>
      </c>
      <c r="B4" s="37" t="s">
        <v>1</v>
      </c>
      <c r="C4" s="37" t="s">
        <v>2</v>
      </c>
      <c r="D4" s="107" t="s">
        <v>5</v>
      </c>
      <c r="E4" s="108"/>
      <c r="F4" s="38"/>
      <c r="G4" s="38"/>
      <c r="H4" s="37" t="s">
        <v>3</v>
      </c>
      <c r="I4" s="37" t="s">
        <v>4</v>
      </c>
      <c r="J4" s="37" t="s">
        <v>11</v>
      </c>
      <c r="K4" s="37" t="s">
        <v>13</v>
      </c>
      <c r="L4" s="37" t="s">
        <v>12</v>
      </c>
      <c r="M4" s="107" t="s">
        <v>6</v>
      </c>
      <c r="N4" s="108"/>
      <c r="O4" s="39" t="s">
        <v>9</v>
      </c>
      <c r="P4" s="6"/>
      <c r="Q4" s="6"/>
      <c r="R4" s="3"/>
    </row>
    <row r="5" spans="1:18" ht="17.25" customHeight="1">
      <c r="A5" s="51"/>
      <c r="B5" s="52"/>
      <c r="C5" s="52"/>
      <c r="D5" s="53">
        <v>5</v>
      </c>
      <c r="E5" s="53">
        <v>4</v>
      </c>
      <c r="F5" s="53">
        <v>3</v>
      </c>
      <c r="G5" s="53">
        <v>2</v>
      </c>
      <c r="H5" s="52"/>
      <c r="I5" s="52"/>
      <c r="J5" s="52"/>
      <c r="K5" s="52"/>
      <c r="L5" s="52"/>
      <c r="M5" s="53" t="s">
        <v>7</v>
      </c>
      <c r="N5" s="54" t="s">
        <v>8</v>
      </c>
      <c r="O5" s="55"/>
      <c r="P5" s="6"/>
      <c r="Q5" s="6"/>
      <c r="R5" s="3"/>
    </row>
    <row r="6" spans="1:18" ht="17.25" customHeight="1">
      <c r="A6" s="56" t="s">
        <v>36</v>
      </c>
      <c r="B6" s="56" t="s">
        <v>38</v>
      </c>
      <c r="C6" s="56">
        <v>15</v>
      </c>
      <c r="D6" s="57">
        <v>3</v>
      </c>
      <c r="E6" s="57">
        <v>9</v>
      </c>
      <c r="F6" s="57">
        <v>3</v>
      </c>
      <c r="G6" s="57"/>
      <c r="H6" s="56"/>
      <c r="I6" s="56"/>
      <c r="J6" s="66">
        <v>1</v>
      </c>
      <c r="K6" s="66">
        <f>(D6+E6)/C6</f>
        <v>0.8</v>
      </c>
      <c r="L6" s="69">
        <f>(5*D6+4*E6+3*F6)/C6</f>
        <v>4</v>
      </c>
      <c r="M6" s="57">
        <v>18</v>
      </c>
      <c r="N6" s="57">
        <v>18</v>
      </c>
      <c r="O6" s="56"/>
      <c r="P6" s="44"/>
      <c r="Q6" s="44"/>
      <c r="R6" s="42"/>
    </row>
    <row r="7" spans="1:18" ht="17.25" customHeight="1">
      <c r="A7" s="56" t="s">
        <v>39</v>
      </c>
      <c r="B7" s="56" t="s">
        <v>38</v>
      </c>
      <c r="C7" s="56">
        <v>15</v>
      </c>
      <c r="D7" s="57">
        <v>3</v>
      </c>
      <c r="E7" s="57">
        <v>7</v>
      </c>
      <c r="F7" s="57">
        <v>5</v>
      </c>
      <c r="G7" s="57"/>
      <c r="H7" s="56"/>
      <c r="I7" s="65"/>
      <c r="J7" s="66">
        <v>1</v>
      </c>
      <c r="K7" s="66">
        <f>(D7+E7)/C7</f>
        <v>0.6666666666666666</v>
      </c>
      <c r="L7" s="69">
        <f aca="true" t="shared" si="0" ref="L7:L62">(5*D7+4*E7+3*F7)/C7</f>
        <v>3.8666666666666667</v>
      </c>
      <c r="M7" s="57">
        <v>18</v>
      </c>
      <c r="N7" s="57">
        <v>18</v>
      </c>
      <c r="O7" s="56"/>
      <c r="P7" s="44"/>
      <c r="Q7" s="44"/>
      <c r="R7" s="42"/>
    </row>
    <row r="8" spans="1:18" ht="17.25" customHeight="1">
      <c r="A8" s="56" t="s">
        <v>36</v>
      </c>
      <c r="B8" s="56" t="s">
        <v>40</v>
      </c>
      <c r="C8" s="56">
        <v>15</v>
      </c>
      <c r="D8" s="57">
        <v>5</v>
      </c>
      <c r="E8" s="57">
        <v>6</v>
      </c>
      <c r="F8" s="57">
        <v>4</v>
      </c>
      <c r="G8" s="57"/>
      <c r="H8" s="56"/>
      <c r="I8" s="56"/>
      <c r="J8" s="66">
        <v>1</v>
      </c>
      <c r="K8" s="66">
        <f aca="true" t="shared" si="1" ref="K8:K62">(D8+E8)/C8</f>
        <v>0.7333333333333333</v>
      </c>
      <c r="L8" s="69">
        <f t="shared" si="0"/>
        <v>4.066666666666666</v>
      </c>
      <c r="M8" s="57">
        <v>18</v>
      </c>
      <c r="N8" s="57">
        <v>18</v>
      </c>
      <c r="O8" s="56"/>
      <c r="P8" s="44"/>
      <c r="Q8" s="44"/>
      <c r="R8" s="42"/>
    </row>
    <row r="9" spans="1:18" ht="17.25" customHeight="1">
      <c r="A9" s="56" t="s">
        <v>39</v>
      </c>
      <c r="B9" s="56" t="s">
        <v>40</v>
      </c>
      <c r="C9" s="56">
        <v>15</v>
      </c>
      <c r="D9" s="57">
        <v>8</v>
      </c>
      <c r="E9" s="57">
        <v>7</v>
      </c>
      <c r="F9" s="57">
        <v>0</v>
      </c>
      <c r="G9" s="57"/>
      <c r="H9" s="56"/>
      <c r="I9" s="56"/>
      <c r="J9" s="66">
        <v>1</v>
      </c>
      <c r="K9" s="66">
        <f>(D9+E9)/C9</f>
        <v>1</v>
      </c>
      <c r="L9" s="69">
        <f t="shared" si="0"/>
        <v>4.533333333333333</v>
      </c>
      <c r="M9" s="57">
        <v>18</v>
      </c>
      <c r="N9" s="57">
        <v>18</v>
      </c>
      <c r="O9" s="56"/>
      <c r="P9" s="44"/>
      <c r="Q9" s="44"/>
      <c r="R9" s="42"/>
    </row>
    <row r="10" spans="1:18" ht="17.25" customHeight="1">
      <c r="A10" s="56" t="s">
        <v>36</v>
      </c>
      <c r="B10" s="56" t="s">
        <v>41</v>
      </c>
      <c r="C10" s="56">
        <v>13</v>
      </c>
      <c r="D10" s="57">
        <v>4</v>
      </c>
      <c r="E10" s="57">
        <v>4</v>
      </c>
      <c r="F10" s="57">
        <v>5</v>
      </c>
      <c r="G10" s="57"/>
      <c r="H10" s="56"/>
      <c r="I10" s="56"/>
      <c r="J10" s="66">
        <v>1</v>
      </c>
      <c r="K10" s="66">
        <f t="shared" si="1"/>
        <v>0.6153846153846154</v>
      </c>
      <c r="L10" s="69">
        <f t="shared" si="0"/>
        <v>3.923076923076923</v>
      </c>
      <c r="M10" s="57">
        <v>18</v>
      </c>
      <c r="N10" s="57">
        <v>18</v>
      </c>
      <c r="O10" s="56"/>
      <c r="P10" s="44"/>
      <c r="Q10" s="44"/>
      <c r="R10" s="42"/>
    </row>
    <row r="11" spans="1:18" ht="17.25" customHeight="1">
      <c r="A11" s="56" t="s">
        <v>39</v>
      </c>
      <c r="B11" s="56" t="s">
        <v>41</v>
      </c>
      <c r="C11" s="56">
        <v>13</v>
      </c>
      <c r="D11" s="57">
        <v>4</v>
      </c>
      <c r="E11" s="57">
        <v>8</v>
      </c>
      <c r="F11" s="57">
        <v>1</v>
      </c>
      <c r="G11" s="57"/>
      <c r="H11" s="56"/>
      <c r="I11" s="56"/>
      <c r="J11" s="66">
        <v>1</v>
      </c>
      <c r="K11" s="66">
        <f t="shared" si="1"/>
        <v>0.9230769230769231</v>
      </c>
      <c r="L11" s="69">
        <f t="shared" si="0"/>
        <v>4.230769230769231</v>
      </c>
      <c r="M11" s="57">
        <v>18</v>
      </c>
      <c r="N11" s="57">
        <v>18</v>
      </c>
      <c r="O11" s="56"/>
      <c r="P11" s="44"/>
      <c r="Q11" s="44"/>
      <c r="R11" s="42"/>
    </row>
    <row r="12" spans="1:18" ht="17.25" customHeight="1">
      <c r="A12" s="56" t="s">
        <v>39</v>
      </c>
      <c r="B12" s="56" t="s">
        <v>42</v>
      </c>
      <c r="C12" s="56">
        <v>14</v>
      </c>
      <c r="D12" s="57">
        <v>1</v>
      </c>
      <c r="E12" s="57">
        <v>4</v>
      </c>
      <c r="F12" s="57">
        <v>9</v>
      </c>
      <c r="G12" s="57"/>
      <c r="H12" s="56"/>
      <c r="I12" s="56"/>
      <c r="J12" s="66">
        <v>1</v>
      </c>
      <c r="K12" s="66">
        <f t="shared" si="1"/>
        <v>0.35714285714285715</v>
      </c>
      <c r="L12" s="69">
        <f t="shared" si="0"/>
        <v>3.4285714285714284</v>
      </c>
      <c r="M12" s="57">
        <v>18</v>
      </c>
      <c r="N12" s="57">
        <v>18</v>
      </c>
      <c r="O12" s="56"/>
      <c r="P12" s="44"/>
      <c r="Q12" s="44"/>
      <c r="R12" s="42"/>
    </row>
    <row r="13" spans="1:18" ht="17.25" customHeight="1">
      <c r="A13" s="56" t="s">
        <v>36</v>
      </c>
      <c r="B13" s="56" t="s">
        <v>42</v>
      </c>
      <c r="C13" s="56">
        <v>16</v>
      </c>
      <c r="D13" s="57">
        <v>1</v>
      </c>
      <c r="E13" s="57">
        <v>8</v>
      </c>
      <c r="F13" s="57">
        <v>7</v>
      </c>
      <c r="G13" s="57"/>
      <c r="H13" s="56"/>
      <c r="I13" s="56"/>
      <c r="J13" s="66">
        <v>1</v>
      </c>
      <c r="K13" s="66">
        <f t="shared" si="1"/>
        <v>0.5625</v>
      </c>
      <c r="L13" s="69">
        <f t="shared" si="0"/>
        <v>3.625</v>
      </c>
      <c r="M13" s="57">
        <v>18</v>
      </c>
      <c r="N13" s="57">
        <v>18</v>
      </c>
      <c r="O13" s="56"/>
      <c r="P13" s="44"/>
      <c r="Q13" s="44"/>
      <c r="R13" s="42"/>
    </row>
    <row r="14" spans="1:18" ht="17.25" customHeight="1">
      <c r="A14" s="56" t="s">
        <v>39</v>
      </c>
      <c r="B14" s="56" t="s">
        <v>59</v>
      </c>
      <c r="C14" s="56">
        <v>12</v>
      </c>
      <c r="D14" s="57">
        <v>4</v>
      </c>
      <c r="E14" s="57">
        <v>5</v>
      </c>
      <c r="F14" s="57">
        <v>3</v>
      </c>
      <c r="G14" s="57"/>
      <c r="H14" s="56"/>
      <c r="I14" s="56"/>
      <c r="J14" s="66">
        <v>1</v>
      </c>
      <c r="K14" s="66">
        <f t="shared" si="1"/>
        <v>0.75</v>
      </c>
      <c r="L14" s="69">
        <f t="shared" si="0"/>
        <v>4.083333333333333</v>
      </c>
      <c r="M14" s="57">
        <v>18</v>
      </c>
      <c r="N14" s="57">
        <v>18</v>
      </c>
      <c r="O14" s="56"/>
      <c r="P14" s="44"/>
      <c r="Q14" s="44"/>
      <c r="R14" s="42"/>
    </row>
    <row r="15" spans="1:18" ht="17.25" customHeight="1">
      <c r="A15" s="56" t="s">
        <v>36</v>
      </c>
      <c r="B15" s="56" t="s">
        <v>59</v>
      </c>
      <c r="C15" s="56">
        <v>12</v>
      </c>
      <c r="D15" s="57">
        <v>1</v>
      </c>
      <c r="E15" s="57">
        <v>8</v>
      </c>
      <c r="F15" s="57">
        <v>3</v>
      </c>
      <c r="G15" s="57"/>
      <c r="H15" s="56"/>
      <c r="I15" s="56"/>
      <c r="J15" s="66">
        <v>1</v>
      </c>
      <c r="K15" s="66">
        <f t="shared" si="1"/>
        <v>0.75</v>
      </c>
      <c r="L15" s="69">
        <f t="shared" si="0"/>
        <v>3.8333333333333335</v>
      </c>
      <c r="M15" s="57">
        <v>18</v>
      </c>
      <c r="N15" s="57">
        <v>18</v>
      </c>
      <c r="O15" s="56"/>
      <c r="P15" s="44"/>
      <c r="Q15" s="44"/>
      <c r="R15" s="42"/>
    </row>
    <row r="16" spans="1:18" ht="28.5">
      <c r="A16" s="58" t="s">
        <v>43</v>
      </c>
      <c r="B16" s="59"/>
      <c r="C16" s="59"/>
      <c r="D16" s="60"/>
      <c r="E16" s="60"/>
      <c r="F16" s="60"/>
      <c r="G16" s="60"/>
      <c r="H16" s="59"/>
      <c r="I16" s="59"/>
      <c r="J16" s="68">
        <v>1</v>
      </c>
      <c r="K16" s="68">
        <f>AVERAGE(K6:K15)</f>
        <v>0.7158104395604395</v>
      </c>
      <c r="L16" s="71">
        <f>AVERAGE(L6:L15)</f>
        <v>3.959075091575092</v>
      </c>
      <c r="M16" s="60">
        <f>SUM(M6:M15)</f>
        <v>180</v>
      </c>
      <c r="N16" s="60">
        <f>SUM(N6:N15)</f>
        <v>180</v>
      </c>
      <c r="O16" s="59"/>
      <c r="P16" s="44"/>
      <c r="Q16" s="44"/>
      <c r="R16" s="42"/>
    </row>
    <row r="17" spans="1:18" ht="17.25" customHeight="1">
      <c r="A17" s="56" t="s">
        <v>36</v>
      </c>
      <c r="B17" s="56" t="s">
        <v>44</v>
      </c>
      <c r="C17" s="56">
        <v>13</v>
      </c>
      <c r="D17" s="57">
        <v>2</v>
      </c>
      <c r="E17" s="57">
        <v>6</v>
      </c>
      <c r="F17" s="57">
        <v>5</v>
      </c>
      <c r="G17" s="57"/>
      <c r="H17" s="56"/>
      <c r="I17" s="56"/>
      <c r="J17" s="66">
        <v>1</v>
      </c>
      <c r="K17" s="66">
        <f t="shared" si="1"/>
        <v>0.6153846153846154</v>
      </c>
      <c r="L17" s="69">
        <f t="shared" si="0"/>
        <v>3.769230769230769</v>
      </c>
      <c r="M17" s="57">
        <v>18</v>
      </c>
      <c r="N17" s="57">
        <v>18</v>
      </c>
      <c r="O17" s="56"/>
      <c r="P17" s="44"/>
      <c r="Q17" s="44"/>
      <c r="R17" s="42"/>
    </row>
    <row r="18" spans="1:18" ht="17.25" customHeight="1">
      <c r="A18" s="56" t="s">
        <v>39</v>
      </c>
      <c r="B18" s="56" t="s">
        <v>44</v>
      </c>
      <c r="C18" s="56">
        <v>13</v>
      </c>
      <c r="D18" s="57">
        <v>4</v>
      </c>
      <c r="E18" s="57">
        <v>5</v>
      </c>
      <c r="F18" s="57">
        <v>4</v>
      </c>
      <c r="G18" s="57"/>
      <c r="H18" s="56"/>
      <c r="I18" s="56"/>
      <c r="J18" s="66">
        <v>1</v>
      </c>
      <c r="K18" s="66">
        <f t="shared" si="1"/>
        <v>0.6923076923076923</v>
      </c>
      <c r="L18" s="69">
        <f t="shared" si="0"/>
        <v>4</v>
      </c>
      <c r="M18" s="57">
        <v>18</v>
      </c>
      <c r="N18" s="57">
        <v>18</v>
      </c>
      <c r="O18" s="56"/>
      <c r="P18" s="44"/>
      <c r="Q18" s="44"/>
      <c r="R18" s="42"/>
    </row>
    <row r="19" spans="1:18" ht="17.25" customHeight="1">
      <c r="A19" s="61" t="s">
        <v>36</v>
      </c>
      <c r="B19" s="61" t="s">
        <v>45</v>
      </c>
      <c r="C19" s="61">
        <v>13</v>
      </c>
      <c r="D19" s="62">
        <v>3</v>
      </c>
      <c r="E19" s="62">
        <v>6</v>
      </c>
      <c r="F19" s="62">
        <v>4</v>
      </c>
      <c r="G19" s="62"/>
      <c r="H19" s="61"/>
      <c r="I19" s="61"/>
      <c r="J19" s="66">
        <v>1</v>
      </c>
      <c r="K19" s="66">
        <f t="shared" si="1"/>
        <v>0.6923076923076923</v>
      </c>
      <c r="L19" s="69">
        <f t="shared" si="0"/>
        <v>3.923076923076923</v>
      </c>
      <c r="M19" s="57">
        <v>18</v>
      </c>
      <c r="N19" s="57">
        <v>18</v>
      </c>
      <c r="O19" s="61"/>
      <c r="P19" s="44"/>
      <c r="Q19" s="44"/>
      <c r="R19" s="42"/>
    </row>
    <row r="20" spans="1:18" ht="17.25" customHeight="1">
      <c r="A20" s="61" t="s">
        <v>39</v>
      </c>
      <c r="B20" s="61" t="s">
        <v>45</v>
      </c>
      <c r="C20" s="61">
        <v>14</v>
      </c>
      <c r="D20" s="62">
        <v>1</v>
      </c>
      <c r="E20" s="62">
        <v>10</v>
      </c>
      <c r="F20" s="62">
        <v>3</v>
      </c>
      <c r="G20" s="62"/>
      <c r="H20" s="61"/>
      <c r="I20" s="61"/>
      <c r="J20" s="66">
        <v>1</v>
      </c>
      <c r="K20" s="66">
        <f t="shared" si="1"/>
        <v>0.7857142857142857</v>
      </c>
      <c r="L20" s="69">
        <f t="shared" si="0"/>
        <v>3.857142857142857</v>
      </c>
      <c r="M20" s="57">
        <v>18</v>
      </c>
      <c r="N20" s="57">
        <v>18</v>
      </c>
      <c r="O20" s="61"/>
      <c r="P20" s="44"/>
      <c r="Q20" s="44"/>
      <c r="R20" s="42"/>
    </row>
    <row r="21" spans="1:18" ht="17.25" customHeight="1">
      <c r="A21" s="61" t="s">
        <v>36</v>
      </c>
      <c r="B21" s="61" t="s">
        <v>46</v>
      </c>
      <c r="C21" s="61">
        <v>14</v>
      </c>
      <c r="D21" s="62">
        <v>6</v>
      </c>
      <c r="E21" s="62">
        <v>2</v>
      </c>
      <c r="F21" s="62">
        <v>8</v>
      </c>
      <c r="G21" s="62"/>
      <c r="H21" s="61"/>
      <c r="I21" s="61"/>
      <c r="J21" s="66">
        <v>1</v>
      </c>
      <c r="K21" s="66">
        <f t="shared" si="1"/>
        <v>0.5714285714285714</v>
      </c>
      <c r="L21" s="69">
        <f t="shared" si="0"/>
        <v>4.428571428571429</v>
      </c>
      <c r="M21" s="57">
        <v>18</v>
      </c>
      <c r="N21" s="57">
        <v>18</v>
      </c>
      <c r="O21" s="61"/>
      <c r="P21" s="44"/>
      <c r="Q21" s="44"/>
      <c r="R21" s="42"/>
    </row>
    <row r="22" spans="1:18" ht="17.25" customHeight="1">
      <c r="A22" s="61" t="s">
        <v>39</v>
      </c>
      <c r="B22" s="61" t="s">
        <v>46</v>
      </c>
      <c r="C22" s="61">
        <v>13</v>
      </c>
      <c r="D22" s="62">
        <v>2</v>
      </c>
      <c r="E22" s="62">
        <v>3</v>
      </c>
      <c r="F22" s="62">
        <v>8</v>
      </c>
      <c r="G22" s="62"/>
      <c r="H22" s="61"/>
      <c r="I22" s="61"/>
      <c r="J22" s="66">
        <v>1</v>
      </c>
      <c r="K22" s="66">
        <f t="shared" si="1"/>
        <v>0.38461538461538464</v>
      </c>
      <c r="L22" s="69">
        <f t="shared" si="0"/>
        <v>3.5384615384615383</v>
      </c>
      <c r="M22" s="57">
        <v>18</v>
      </c>
      <c r="N22" s="57">
        <v>18</v>
      </c>
      <c r="O22" s="61"/>
      <c r="P22" s="44"/>
      <c r="Q22" s="44"/>
      <c r="R22" s="42"/>
    </row>
    <row r="23" spans="1:18" ht="17.25" customHeight="1">
      <c r="A23" s="61" t="s">
        <v>36</v>
      </c>
      <c r="B23" s="61" t="s">
        <v>60</v>
      </c>
      <c r="C23" s="61">
        <v>12</v>
      </c>
      <c r="D23" s="62">
        <v>4</v>
      </c>
      <c r="E23" s="62">
        <v>2</v>
      </c>
      <c r="F23" s="62">
        <v>6</v>
      </c>
      <c r="G23" s="62"/>
      <c r="H23" s="61"/>
      <c r="I23" s="61"/>
      <c r="J23" s="66">
        <v>1</v>
      </c>
      <c r="K23" s="66">
        <f t="shared" si="1"/>
        <v>0.5</v>
      </c>
      <c r="L23" s="69">
        <f t="shared" si="0"/>
        <v>3.8333333333333335</v>
      </c>
      <c r="M23" s="57">
        <v>18</v>
      </c>
      <c r="N23" s="57">
        <v>18</v>
      </c>
      <c r="O23" s="61"/>
      <c r="P23" s="44"/>
      <c r="Q23" s="44"/>
      <c r="R23" s="42"/>
    </row>
    <row r="24" spans="1:18" ht="17.25" customHeight="1">
      <c r="A24" s="61" t="s">
        <v>39</v>
      </c>
      <c r="B24" s="61" t="s">
        <v>60</v>
      </c>
      <c r="C24" s="61">
        <v>13</v>
      </c>
      <c r="D24" s="62">
        <v>1</v>
      </c>
      <c r="E24" s="62">
        <v>4</v>
      </c>
      <c r="F24" s="62">
        <v>8</v>
      </c>
      <c r="G24" s="62"/>
      <c r="H24" s="61"/>
      <c r="I24" s="61"/>
      <c r="J24" s="66">
        <v>1</v>
      </c>
      <c r="K24" s="66">
        <f t="shared" si="1"/>
        <v>0.38461538461538464</v>
      </c>
      <c r="L24" s="69">
        <f t="shared" si="0"/>
        <v>3.4615384615384617</v>
      </c>
      <c r="M24" s="57">
        <v>18</v>
      </c>
      <c r="N24" s="57">
        <v>18</v>
      </c>
      <c r="O24" s="61"/>
      <c r="P24" s="44"/>
      <c r="Q24" s="44"/>
      <c r="R24" s="42"/>
    </row>
    <row r="25" spans="1:18" ht="28.5">
      <c r="A25" s="58" t="s">
        <v>48</v>
      </c>
      <c r="B25" s="63"/>
      <c r="C25" s="63"/>
      <c r="D25" s="64"/>
      <c r="E25" s="64"/>
      <c r="F25" s="64"/>
      <c r="G25" s="64"/>
      <c r="H25" s="63"/>
      <c r="I25" s="63"/>
      <c r="J25" s="68">
        <v>1</v>
      </c>
      <c r="K25" s="68">
        <f>AVERAGE(K17:K24)</f>
        <v>0.5782967032967032</v>
      </c>
      <c r="L25" s="71">
        <f>AVERAGE(L17:L24)</f>
        <v>3.8514194139194142</v>
      </c>
      <c r="M25" s="100">
        <f>SUM(M17:M24)</f>
        <v>144</v>
      </c>
      <c r="N25" s="100">
        <f>SUM(N17:N24)</f>
        <v>144</v>
      </c>
      <c r="O25" s="63"/>
      <c r="P25" s="44"/>
      <c r="Q25" s="44"/>
      <c r="R25" s="42"/>
    </row>
    <row r="26" spans="1:18" ht="15">
      <c r="A26" s="34" t="s">
        <v>28</v>
      </c>
      <c r="B26" s="35" t="s">
        <v>10</v>
      </c>
      <c r="C26" s="35">
        <v>12</v>
      </c>
      <c r="D26" s="35">
        <v>3</v>
      </c>
      <c r="E26" s="35">
        <v>6</v>
      </c>
      <c r="F26" s="35">
        <v>3</v>
      </c>
      <c r="G26" s="35"/>
      <c r="H26" s="35"/>
      <c r="I26" s="35"/>
      <c r="J26" s="66">
        <v>1</v>
      </c>
      <c r="K26" s="66">
        <f>(D26+E26)/C26</f>
        <v>0.75</v>
      </c>
      <c r="L26" s="69">
        <f t="shared" si="0"/>
        <v>4</v>
      </c>
      <c r="M26" s="35">
        <v>27</v>
      </c>
      <c r="N26" s="35">
        <v>27</v>
      </c>
      <c r="O26" s="34"/>
      <c r="P26" s="7"/>
      <c r="Q26" s="7"/>
      <c r="R26" s="3"/>
    </row>
    <row r="27" spans="1:18" ht="15">
      <c r="A27" s="22" t="s">
        <v>57</v>
      </c>
      <c r="B27" s="23" t="s">
        <v>10</v>
      </c>
      <c r="C27" s="23">
        <v>13</v>
      </c>
      <c r="D27" s="23">
        <v>2</v>
      </c>
      <c r="E27" s="23">
        <v>5</v>
      </c>
      <c r="F27" s="23">
        <v>6</v>
      </c>
      <c r="G27" s="23"/>
      <c r="H27" s="23"/>
      <c r="I27" s="23"/>
      <c r="J27" s="66">
        <v>1</v>
      </c>
      <c r="K27" s="66">
        <f t="shared" si="1"/>
        <v>0.5384615384615384</v>
      </c>
      <c r="L27" s="69">
        <f t="shared" si="0"/>
        <v>3.6923076923076925</v>
      </c>
      <c r="M27" s="35">
        <v>27</v>
      </c>
      <c r="N27" s="35">
        <v>26</v>
      </c>
      <c r="O27" s="22"/>
      <c r="P27" s="7"/>
      <c r="Q27" s="7"/>
      <c r="R27" s="3"/>
    </row>
    <row r="28" spans="1:18" ht="15">
      <c r="A28" s="34" t="s">
        <v>28</v>
      </c>
      <c r="B28" s="23" t="s">
        <v>14</v>
      </c>
      <c r="C28" s="23">
        <v>12</v>
      </c>
      <c r="D28" s="23">
        <v>3</v>
      </c>
      <c r="E28" s="23">
        <v>4</v>
      </c>
      <c r="F28" s="23">
        <v>5</v>
      </c>
      <c r="G28" s="23"/>
      <c r="H28" s="23"/>
      <c r="I28" s="23"/>
      <c r="J28" s="66">
        <v>1</v>
      </c>
      <c r="K28" s="66">
        <f t="shared" si="1"/>
        <v>0.5833333333333334</v>
      </c>
      <c r="L28" s="69">
        <f t="shared" si="0"/>
        <v>3.8333333333333335</v>
      </c>
      <c r="M28" s="35">
        <v>27</v>
      </c>
      <c r="N28" s="35">
        <v>27</v>
      </c>
      <c r="O28" s="22"/>
      <c r="P28" s="4"/>
      <c r="Q28" s="4"/>
      <c r="R28" s="3"/>
    </row>
    <row r="29" spans="1:18" ht="15">
      <c r="A29" s="22" t="s">
        <v>57</v>
      </c>
      <c r="B29" s="23" t="s">
        <v>14</v>
      </c>
      <c r="C29" s="23">
        <v>13</v>
      </c>
      <c r="D29" s="23">
        <v>0</v>
      </c>
      <c r="E29" s="23">
        <v>3</v>
      </c>
      <c r="F29" s="23">
        <v>10</v>
      </c>
      <c r="G29" s="23"/>
      <c r="H29" s="23"/>
      <c r="I29" s="23"/>
      <c r="J29" s="66">
        <v>1</v>
      </c>
      <c r="K29" s="66">
        <f t="shared" si="1"/>
        <v>0.23076923076923078</v>
      </c>
      <c r="L29" s="69">
        <f t="shared" si="0"/>
        <v>3.230769230769231</v>
      </c>
      <c r="M29" s="35">
        <v>27</v>
      </c>
      <c r="N29" s="35">
        <v>26</v>
      </c>
      <c r="O29" s="22"/>
      <c r="P29" s="4"/>
      <c r="Q29" s="4"/>
      <c r="R29" s="3"/>
    </row>
    <row r="30" spans="1:18" ht="15">
      <c r="A30" s="34" t="s">
        <v>39</v>
      </c>
      <c r="B30" s="23" t="s">
        <v>33</v>
      </c>
      <c r="C30" s="23">
        <v>13</v>
      </c>
      <c r="D30" s="23">
        <v>4</v>
      </c>
      <c r="E30" s="23">
        <v>4</v>
      </c>
      <c r="F30" s="23">
        <v>5</v>
      </c>
      <c r="G30" s="23"/>
      <c r="H30" s="23"/>
      <c r="I30" s="23"/>
      <c r="J30" s="66">
        <v>1</v>
      </c>
      <c r="K30" s="66">
        <f>(D30+E30)/C30</f>
        <v>0.6153846153846154</v>
      </c>
      <c r="L30" s="69">
        <f t="shared" si="0"/>
        <v>3.923076923076923</v>
      </c>
      <c r="M30" s="35">
        <v>27</v>
      </c>
      <c r="N30" s="35">
        <v>27</v>
      </c>
      <c r="O30" s="22"/>
      <c r="P30" s="43"/>
      <c r="Q30" s="43"/>
      <c r="R30" s="42"/>
    </row>
    <row r="31" spans="1:18" ht="15">
      <c r="A31" s="22" t="s">
        <v>57</v>
      </c>
      <c r="B31" s="23" t="s">
        <v>33</v>
      </c>
      <c r="C31" s="23">
        <v>12</v>
      </c>
      <c r="D31" s="23">
        <v>5</v>
      </c>
      <c r="E31" s="23">
        <v>2</v>
      </c>
      <c r="F31" s="23">
        <v>5</v>
      </c>
      <c r="G31" s="23"/>
      <c r="H31" s="23"/>
      <c r="I31" s="23"/>
      <c r="J31" s="66">
        <v>1</v>
      </c>
      <c r="K31" s="66">
        <f t="shared" si="1"/>
        <v>0.5833333333333334</v>
      </c>
      <c r="L31" s="69">
        <f t="shared" si="0"/>
        <v>4</v>
      </c>
      <c r="M31" s="35">
        <v>27</v>
      </c>
      <c r="N31" s="35">
        <v>26</v>
      </c>
      <c r="O31" s="22"/>
      <c r="P31" s="43"/>
      <c r="Q31" s="43"/>
      <c r="R31" s="42"/>
    </row>
    <row r="32" spans="1:18" ht="15">
      <c r="A32" s="22" t="s">
        <v>57</v>
      </c>
      <c r="B32" s="23" t="s">
        <v>61</v>
      </c>
      <c r="C32" s="23">
        <v>13</v>
      </c>
      <c r="D32" s="23">
        <v>0</v>
      </c>
      <c r="E32" s="23">
        <v>2</v>
      </c>
      <c r="F32" s="23">
        <v>11</v>
      </c>
      <c r="G32" s="23"/>
      <c r="H32" s="23"/>
      <c r="I32" s="23"/>
      <c r="J32" s="66">
        <v>1</v>
      </c>
      <c r="K32" s="66">
        <f>(D32+E32)/C32</f>
        <v>0.15384615384615385</v>
      </c>
      <c r="L32" s="69">
        <f>(5*D32+4*E32+3*F32)/C32</f>
        <v>3.1538461538461537</v>
      </c>
      <c r="M32" s="35">
        <v>27</v>
      </c>
      <c r="N32" s="35">
        <v>27</v>
      </c>
      <c r="O32" s="22"/>
      <c r="P32" s="43"/>
      <c r="Q32" s="43"/>
      <c r="R32" s="42"/>
    </row>
    <row r="33" spans="1:18" ht="14.25" customHeight="1">
      <c r="A33" s="24" t="s">
        <v>20</v>
      </c>
      <c r="B33" s="24"/>
      <c r="C33" s="25"/>
      <c r="D33" s="26"/>
      <c r="E33" s="26"/>
      <c r="F33" s="26"/>
      <c r="G33" s="27"/>
      <c r="H33" s="27"/>
      <c r="I33" s="26"/>
      <c r="J33" s="68">
        <v>1</v>
      </c>
      <c r="K33" s="68">
        <f>AVERAGE(K26:K32)</f>
        <v>0.4935897435897436</v>
      </c>
      <c r="L33" s="71">
        <f>AVERAGE(L26:L32)</f>
        <v>3.6904761904761902</v>
      </c>
      <c r="M33" s="27">
        <f>SUM(M26:M32)</f>
        <v>189</v>
      </c>
      <c r="N33" s="27">
        <f>SUM(N26:N32)</f>
        <v>186</v>
      </c>
      <c r="O33" s="27"/>
      <c r="P33" s="8"/>
      <c r="Q33" s="8"/>
      <c r="R33" s="3"/>
    </row>
    <row r="34" spans="1:18" ht="15">
      <c r="A34" s="22" t="s">
        <v>57</v>
      </c>
      <c r="B34" s="28" t="s">
        <v>15</v>
      </c>
      <c r="C34" s="28">
        <v>14</v>
      </c>
      <c r="D34" s="23">
        <v>1</v>
      </c>
      <c r="E34" s="28">
        <v>9</v>
      </c>
      <c r="F34" s="28">
        <v>4</v>
      </c>
      <c r="G34" s="23"/>
      <c r="H34" s="23"/>
      <c r="I34" s="23"/>
      <c r="J34" s="66">
        <v>1</v>
      </c>
      <c r="K34" s="66">
        <f t="shared" si="1"/>
        <v>0.7142857142857143</v>
      </c>
      <c r="L34" s="69">
        <f t="shared" si="0"/>
        <v>3.7857142857142856</v>
      </c>
      <c r="M34" s="23">
        <v>27</v>
      </c>
      <c r="N34" s="23">
        <v>26</v>
      </c>
      <c r="O34" s="22"/>
      <c r="P34" s="7"/>
      <c r="Q34" s="7"/>
      <c r="R34" s="3"/>
    </row>
    <row r="35" spans="1:18" ht="15">
      <c r="A35" s="22" t="s">
        <v>35</v>
      </c>
      <c r="B35" s="23" t="s">
        <v>15</v>
      </c>
      <c r="C35" s="28">
        <v>12</v>
      </c>
      <c r="D35" s="23">
        <v>4</v>
      </c>
      <c r="E35" s="23">
        <v>2</v>
      </c>
      <c r="F35" s="23">
        <v>6</v>
      </c>
      <c r="G35" s="23"/>
      <c r="H35" s="23"/>
      <c r="I35" s="23"/>
      <c r="J35" s="66">
        <v>1</v>
      </c>
      <c r="K35" s="66">
        <f t="shared" si="1"/>
        <v>0.5</v>
      </c>
      <c r="L35" s="69">
        <f t="shared" si="0"/>
        <v>3.8333333333333335</v>
      </c>
      <c r="M35" s="23">
        <v>27</v>
      </c>
      <c r="N35" s="23">
        <v>27</v>
      </c>
      <c r="O35" s="22"/>
      <c r="P35" s="7"/>
      <c r="Q35" s="7"/>
      <c r="R35" s="3"/>
    </row>
    <row r="36" spans="1:18" ht="15">
      <c r="A36" s="22" t="s">
        <v>57</v>
      </c>
      <c r="B36" s="23" t="s">
        <v>25</v>
      </c>
      <c r="C36" s="28">
        <v>11</v>
      </c>
      <c r="D36" s="23">
        <v>0</v>
      </c>
      <c r="E36" s="23">
        <v>5</v>
      </c>
      <c r="F36" s="23">
        <v>6</v>
      </c>
      <c r="G36" s="23"/>
      <c r="H36" s="23"/>
      <c r="I36" s="23"/>
      <c r="J36" s="66">
        <v>1</v>
      </c>
      <c r="K36" s="66">
        <f t="shared" si="1"/>
        <v>0.45454545454545453</v>
      </c>
      <c r="L36" s="69">
        <f t="shared" si="0"/>
        <v>3.4545454545454546</v>
      </c>
      <c r="M36" s="23">
        <v>27</v>
      </c>
      <c r="N36" s="23">
        <v>26</v>
      </c>
      <c r="O36" s="22"/>
      <c r="P36" s="4"/>
      <c r="Q36" s="4"/>
      <c r="R36" s="3"/>
    </row>
    <row r="37" spans="1:18" ht="15">
      <c r="A37" s="22" t="s">
        <v>35</v>
      </c>
      <c r="B37" s="23" t="s">
        <v>25</v>
      </c>
      <c r="C37" s="28">
        <v>14</v>
      </c>
      <c r="D37" s="23">
        <v>2</v>
      </c>
      <c r="E37" s="23">
        <v>5</v>
      </c>
      <c r="F37" s="23">
        <v>7</v>
      </c>
      <c r="G37" s="23"/>
      <c r="H37" s="23"/>
      <c r="I37" s="23"/>
      <c r="J37" s="66">
        <v>1</v>
      </c>
      <c r="K37" s="66">
        <f t="shared" si="1"/>
        <v>0.5</v>
      </c>
      <c r="L37" s="69">
        <f t="shared" si="0"/>
        <v>3.642857142857143</v>
      </c>
      <c r="M37" s="23">
        <v>27</v>
      </c>
      <c r="N37" s="23">
        <v>27</v>
      </c>
      <c r="O37" s="22"/>
      <c r="P37" s="45"/>
      <c r="Q37" s="45"/>
      <c r="R37" s="42"/>
    </row>
    <row r="38" spans="1:18" ht="15">
      <c r="A38" s="22" t="s">
        <v>57</v>
      </c>
      <c r="B38" s="23" t="s">
        <v>34</v>
      </c>
      <c r="C38" s="28">
        <v>12</v>
      </c>
      <c r="D38" s="23">
        <v>1</v>
      </c>
      <c r="E38" s="23">
        <v>3</v>
      </c>
      <c r="F38" s="23">
        <v>8</v>
      </c>
      <c r="G38" s="23"/>
      <c r="H38" s="23"/>
      <c r="I38" s="23"/>
      <c r="J38" s="66">
        <v>1</v>
      </c>
      <c r="K38" s="66">
        <f t="shared" si="1"/>
        <v>0.3333333333333333</v>
      </c>
      <c r="L38" s="69">
        <f t="shared" si="0"/>
        <v>3.4166666666666665</v>
      </c>
      <c r="M38" s="23">
        <v>27</v>
      </c>
      <c r="N38" s="23">
        <v>26</v>
      </c>
      <c r="O38" s="22"/>
      <c r="P38" s="45"/>
      <c r="Q38" s="45"/>
      <c r="R38" s="42"/>
    </row>
    <row r="39" spans="1:18" ht="15">
      <c r="A39" s="22" t="s">
        <v>35</v>
      </c>
      <c r="B39" s="23" t="s">
        <v>34</v>
      </c>
      <c r="C39" s="28">
        <v>13</v>
      </c>
      <c r="D39" s="23">
        <v>3</v>
      </c>
      <c r="E39" s="23">
        <v>3</v>
      </c>
      <c r="F39" s="23">
        <v>7</v>
      </c>
      <c r="G39" s="23"/>
      <c r="H39" s="23"/>
      <c r="I39" s="23"/>
      <c r="J39" s="66">
        <v>1</v>
      </c>
      <c r="K39" s="66">
        <f t="shared" si="1"/>
        <v>0.46153846153846156</v>
      </c>
      <c r="L39" s="69">
        <f t="shared" si="0"/>
        <v>3.6923076923076925</v>
      </c>
      <c r="M39" s="23">
        <v>27</v>
      </c>
      <c r="N39" s="23">
        <v>27</v>
      </c>
      <c r="O39" s="22"/>
      <c r="P39" s="45"/>
      <c r="Q39" s="45"/>
      <c r="R39" s="42"/>
    </row>
    <row r="40" spans="1:18" ht="15">
      <c r="A40" s="22" t="s">
        <v>57</v>
      </c>
      <c r="B40" s="23" t="s">
        <v>62</v>
      </c>
      <c r="C40" s="28">
        <v>12</v>
      </c>
      <c r="D40" s="23">
        <v>0</v>
      </c>
      <c r="E40" s="23">
        <v>8</v>
      </c>
      <c r="F40" s="23">
        <v>4</v>
      </c>
      <c r="G40" s="23"/>
      <c r="H40" s="23"/>
      <c r="I40" s="23"/>
      <c r="J40" s="66">
        <v>1</v>
      </c>
      <c r="K40" s="66">
        <f t="shared" si="1"/>
        <v>0.6666666666666666</v>
      </c>
      <c r="L40" s="69">
        <f t="shared" si="0"/>
        <v>3.6666666666666665</v>
      </c>
      <c r="M40" s="23">
        <v>27</v>
      </c>
      <c r="N40" s="23">
        <v>26</v>
      </c>
      <c r="O40" s="22"/>
      <c r="P40" s="45"/>
      <c r="Q40" s="45"/>
      <c r="R40" s="42"/>
    </row>
    <row r="41" spans="1:18" ht="15">
      <c r="A41" s="22" t="s">
        <v>35</v>
      </c>
      <c r="B41" s="23" t="s">
        <v>62</v>
      </c>
      <c r="C41" s="28">
        <v>11</v>
      </c>
      <c r="D41" s="23">
        <v>2</v>
      </c>
      <c r="E41" s="23">
        <v>4</v>
      </c>
      <c r="F41" s="23">
        <v>5</v>
      </c>
      <c r="G41" s="23"/>
      <c r="H41" s="23"/>
      <c r="I41" s="23"/>
      <c r="J41" s="66">
        <v>1</v>
      </c>
      <c r="K41" s="66">
        <f t="shared" si="1"/>
        <v>0.5454545454545454</v>
      </c>
      <c r="L41" s="69">
        <f t="shared" si="0"/>
        <v>3.727272727272727</v>
      </c>
      <c r="M41" s="23">
        <v>27</v>
      </c>
      <c r="N41" s="23">
        <v>27</v>
      </c>
      <c r="O41" s="22"/>
      <c r="P41" s="45"/>
      <c r="Q41" s="45"/>
      <c r="R41" s="42"/>
    </row>
    <row r="42" spans="1:18" ht="15">
      <c r="A42" s="24" t="s">
        <v>21</v>
      </c>
      <c r="B42" s="24"/>
      <c r="C42" s="25"/>
      <c r="D42" s="26"/>
      <c r="E42" s="26"/>
      <c r="F42" s="26"/>
      <c r="G42" s="27"/>
      <c r="H42" s="27"/>
      <c r="I42" s="26"/>
      <c r="J42" s="68">
        <v>1</v>
      </c>
      <c r="K42" s="68">
        <f>AVERAGE(K34:K41)</f>
        <v>0.521978021978022</v>
      </c>
      <c r="L42" s="71">
        <f>AVERAGE(L34:L41)</f>
        <v>3.6524204961704965</v>
      </c>
      <c r="M42" s="27">
        <f>SUM(M34:M41)</f>
        <v>216</v>
      </c>
      <c r="N42" s="27">
        <f>SUM(N34:N41)</f>
        <v>212</v>
      </c>
      <c r="O42" s="27"/>
      <c r="P42" s="7"/>
      <c r="Q42" s="7"/>
      <c r="R42" s="3"/>
    </row>
    <row r="43" spans="1:18" ht="15">
      <c r="A43" s="34" t="s">
        <v>28</v>
      </c>
      <c r="B43" s="28" t="s">
        <v>16</v>
      </c>
      <c r="C43" s="23">
        <v>14</v>
      </c>
      <c r="D43" s="23">
        <v>1</v>
      </c>
      <c r="E43" s="23">
        <v>6</v>
      </c>
      <c r="F43" s="23">
        <v>7</v>
      </c>
      <c r="G43" s="23"/>
      <c r="H43" s="23"/>
      <c r="I43" s="23"/>
      <c r="J43" s="66">
        <v>1</v>
      </c>
      <c r="K43" s="66">
        <f>(D43+E43)/C43</f>
        <v>0.5</v>
      </c>
      <c r="L43" s="69">
        <f t="shared" si="0"/>
        <v>3.5714285714285716</v>
      </c>
      <c r="M43" s="23">
        <v>27</v>
      </c>
      <c r="N43" s="23">
        <v>27</v>
      </c>
      <c r="O43" s="22"/>
      <c r="P43" s="7"/>
      <c r="Q43" s="7"/>
      <c r="R43" s="3"/>
    </row>
    <row r="44" spans="1:18" ht="15">
      <c r="A44" s="22" t="s">
        <v>36</v>
      </c>
      <c r="B44" s="28" t="s">
        <v>16</v>
      </c>
      <c r="C44" s="23">
        <v>14</v>
      </c>
      <c r="D44" s="23">
        <v>4</v>
      </c>
      <c r="E44" s="23">
        <v>8</v>
      </c>
      <c r="F44" s="23">
        <v>2</v>
      </c>
      <c r="G44" s="23"/>
      <c r="H44" s="23"/>
      <c r="I44" s="23"/>
      <c r="J44" s="66">
        <v>1</v>
      </c>
      <c r="K44" s="66">
        <f>(D44+E44)/C44</f>
        <v>0.8571428571428571</v>
      </c>
      <c r="L44" s="69">
        <f t="shared" si="0"/>
        <v>4.142857142857143</v>
      </c>
      <c r="M44" s="23">
        <v>27</v>
      </c>
      <c r="N44" s="23">
        <v>27</v>
      </c>
      <c r="O44" s="22"/>
      <c r="P44" s="7"/>
      <c r="Q44" s="7"/>
      <c r="R44" s="3"/>
    </row>
    <row r="45" spans="1:18" ht="15">
      <c r="A45" s="34" t="s">
        <v>28</v>
      </c>
      <c r="B45" s="23" t="s">
        <v>29</v>
      </c>
      <c r="C45" s="23">
        <v>13</v>
      </c>
      <c r="D45" s="23">
        <v>1</v>
      </c>
      <c r="E45" s="23">
        <v>6</v>
      </c>
      <c r="F45" s="23">
        <v>6</v>
      </c>
      <c r="G45" s="23"/>
      <c r="H45" s="23"/>
      <c r="I45" s="23"/>
      <c r="J45" s="66">
        <v>1</v>
      </c>
      <c r="K45" s="66">
        <f t="shared" si="1"/>
        <v>0.5384615384615384</v>
      </c>
      <c r="L45" s="69">
        <f t="shared" si="0"/>
        <v>3.6153846153846154</v>
      </c>
      <c r="M45" s="23">
        <v>27</v>
      </c>
      <c r="N45" s="23">
        <v>27</v>
      </c>
      <c r="O45" s="22"/>
      <c r="P45" s="4"/>
      <c r="Q45" s="4"/>
      <c r="R45" s="3"/>
    </row>
    <row r="46" spans="1:18" ht="15">
      <c r="A46" s="34" t="s">
        <v>36</v>
      </c>
      <c r="B46" s="23" t="s">
        <v>29</v>
      </c>
      <c r="C46" s="23">
        <v>14</v>
      </c>
      <c r="D46" s="23">
        <v>3</v>
      </c>
      <c r="E46" s="23">
        <v>7</v>
      </c>
      <c r="F46" s="23">
        <v>4</v>
      </c>
      <c r="G46" s="23"/>
      <c r="H46" s="23"/>
      <c r="I46" s="23"/>
      <c r="J46" s="66">
        <v>1</v>
      </c>
      <c r="K46" s="66">
        <f t="shared" si="1"/>
        <v>0.7142857142857143</v>
      </c>
      <c r="L46" s="69">
        <f t="shared" si="0"/>
        <v>3.9285714285714284</v>
      </c>
      <c r="M46" s="23">
        <v>27</v>
      </c>
      <c r="N46" s="23">
        <v>27</v>
      </c>
      <c r="O46" s="22"/>
      <c r="P46" s="7"/>
      <c r="Q46" s="7"/>
      <c r="R46" s="3"/>
    </row>
    <row r="47" spans="1:18" ht="15">
      <c r="A47" s="34" t="s">
        <v>28</v>
      </c>
      <c r="B47" s="23" t="s">
        <v>37</v>
      </c>
      <c r="C47" s="23">
        <v>14</v>
      </c>
      <c r="D47" s="23">
        <v>4</v>
      </c>
      <c r="E47" s="23">
        <v>5</v>
      </c>
      <c r="F47" s="23">
        <v>5</v>
      </c>
      <c r="G47" s="23"/>
      <c r="H47" s="23"/>
      <c r="I47" s="23"/>
      <c r="J47" s="66">
        <v>1</v>
      </c>
      <c r="K47" s="66">
        <f t="shared" si="1"/>
        <v>0.6428571428571429</v>
      </c>
      <c r="L47" s="69">
        <f t="shared" si="0"/>
        <v>3.9285714285714284</v>
      </c>
      <c r="M47" s="23">
        <v>27</v>
      </c>
      <c r="N47" s="23">
        <v>27</v>
      </c>
      <c r="O47" s="22"/>
      <c r="P47" s="45"/>
      <c r="Q47" s="45"/>
      <c r="R47" s="42"/>
    </row>
    <row r="48" spans="1:18" ht="15">
      <c r="A48" s="22" t="s">
        <v>36</v>
      </c>
      <c r="B48" s="23" t="s">
        <v>37</v>
      </c>
      <c r="C48" s="23">
        <v>14</v>
      </c>
      <c r="D48" s="23">
        <v>2</v>
      </c>
      <c r="E48" s="23">
        <v>7</v>
      </c>
      <c r="F48" s="23">
        <v>5</v>
      </c>
      <c r="G48" s="23"/>
      <c r="H48" s="23"/>
      <c r="I48" s="23"/>
      <c r="J48" s="66">
        <v>1</v>
      </c>
      <c r="K48" s="66">
        <f t="shared" si="1"/>
        <v>0.6428571428571429</v>
      </c>
      <c r="L48" s="69">
        <f t="shared" si="0"/>
        <v>3.7857142857142856</v>
      </c>
      <c r="M48" s="23">
        <v>27</v>
      </c>
      <c r="N48" s="23">
        <v>27</v>
      </c>
      <c r="O48" s="22"/>
      <c r="P48" s="45"/>
      <c r="Q48" s="45"/>
      <c r="R48" s="42"/>
    </row>
    <row r="49" spans="1:18" ht="15">
      <c r="A49" s="24" t="s">
        <v>22</v>
      </c>
      <c r="B49" s="24"/>
      <c r="C49" s="25"/>
      <c r="D49" s="26"/>
      <c r="E49" s="26"/>
      <c r="F49" s="26"/>
      <c r="G49" s="27"/>
      <c r="H49" s="27"/>
      <c r="I49" s="26"/>
      <c r="J49" s="68">
        <v>1</v>
      </c>
      <c r="K49" s="68">
        <f>AVERAGE(K43:K48)</f>
        <v>0.6492673992673993</v>
      </c>
      <c r="L49" s="71">
        <f>AVERAGE(L43:L48)</f>
        <v>3.8287545787545785</v>
      </c>
      <c r="M49" s="27">
        <f>SUM(M43:M48)</f>
        <v>162</v>
      </c>
      <c r="N49" s="27">
        <f>SUM(N43:N48)</f>
        <v>162</v>
      </c>
      <c r="O49" s="27"/>
      <c r="P49" s="8"/>
      <c r="Q49" s="8"/>
      <c r="R49" s="3"/>
    </row>
    <row r="50" spans="1:18" ht="15">
      <c r="A50" s="22" t="s">
        <v>32</v>
      </c>
      <c r="B50" s="23" t="s">
        <v>17</v>
      </c>
      <c r="C50" s="23">
        <v>13</v>
      </c>
      <c r="D50" s="23">
        <v>3</v>
      </c>
      <c r="E50" s="23">
        <v>4</v>
      </c>
      <c r="F50" s="23">
        <v>6</v>
      </c>
      <c r="G50" s="23"/>
      <c r="H50" s="23"/>
      <c r="I50" s="23"/>
      <c r="J50" s="66">
        <v>1</v>
      </c>
      <c r="K50" s="66">
        <f t="shared" si="1"/>
        <v>0.5384615384615384</v>
      </c>
      <c r="L50" s="69">
        <f t="shared" si="0"/>
        <v>3.769230769230769</v>
      </c>
      <c r="M50" s="23">
        <v>27</v>
      </c>
      <c r="N50" s="23">
        <v>27</v>
      </c>
      <c r="O50" s="23"/>
      <c r="P50" s="7"/>
      <c r="Q50" s="7"/>
      <c r="R50" s="3"/>
    </row>
    <row r="51" spans="1:18" ht="15">
      <c r="A51" s="22" t="s">
        <v>35</v>
      </c>
      <c r="B51" s="23" t="s">
        <v>17</v>
      </c>
      <c r="C51" s="23">
        <v>13</v>
      </c>
      <c r="D51" s="23">
        <v>3</v>
      </c>
      <c r="E51" s="23">
        <v>5</v>
      </c>
      <c r="F51" s="23">
        <v>5</v>
      </c>
      <c r="G51" s="23"/>
      <c r="H51" s="23"/>
      <c r="I51" s="23"/>
      <c r="J51" s="66">
        <v>1</v>
      </c>
      <c r="K51" s="66">
        <f t="shared" si="1"/>
        <v>0.6153846153846154</v>
      </c>
      <c r="L51" s="69">
        <f t="shared" si="0"/>
        <v>3.8461538461538463</v>
      </c>
      <c r="M51" s="23">
        <v>27</v>
      </c>
      <c r="N51" s="23">
        <v>27</v>
      </c>
      <c r="O51" s="23"/>
      <c r="P51" s="7"/>
      <c r="Q51" s="7"/>
      <c r="R51" s="3"/>
    </row>
    <row r="52" spans="1:18" ht="15">
      <c r="A52" s="22" t="s">
        <v>36</v>
      </c>
      <c r="B52" s="23" t="s">
        <v>26</v>
      </c>
      <c r="C52" s="23">
        <v>15</v>
      </c>
      <c r="D52" s="23">
        <v>6</v>
      </c>
      <c r="E52" s="23">
        <v>7</v>
      </c>
      <c r="F52" s="23">
        <v>2</v>
      </c>
      <c r="G52" s="23"/>
      <c r="H52" s="23"/>
      <c r="I52" s="23"/>
      <c r="J52" s="66">
        <v>1</v>
      </c>
      <c r="K52" s="66">
        <f t="shared" si="1"/>
        <v>0.8666666666666667</v>
      </c>
      <c r="L52" s="69">
        <f t="shared" si="0"/>
        <v>4.266666666666667</v>
      </c>
      <c r="M52" s="23">
        <v>27</v>
      </c>
      <c r="N52" s="23">
        <v>27</v>
      </c>
      <c r="O52" s="23"/>
      <c r="P52" s="4"/>
      <c r="Q52" s="4"/>
      <c r="R52" s="3"/>
    </row>
    <row r="53" spans="1:18" ht="15">
      <c r="A53" s="22" t="s">
        <v>35</v>
      </c>
      <c r="B53" s="23" t="s">
        <v>26</v>
      </c>
      <c r="C53" s="23">
        <v>12</v>
      </c>
      <c r="D53" s="23">
        <v>3</v>
      </c>
      <c r="E53" s="23">
        <v>5</v>
      </c>
      <c r="F53" s="23">
        <v>4</v>
      </c>
      <c r="G53" s="23"/>
      <c r="H53" s="23"/>
      <c r="I53" s="23"/>
      <c r="J53" s="66">
        <v>1</v>
      </c>
      <c r="K53" s="66">
        <f t="shared" si="1"/>
        <v>0.6666666666666666</v>
      </c>
      <c r="L53" s="69">
        <f t="shared" si="0"/>
        <v>3.9166666666666665</v>
      </c>
      <c r="M53" s="23">
        <v>27</v>
      </c>
      <c r="N53" s="23">
        <v>27</v>
      </c>
      <c r="O53" s="23"/>
      <c r="P53" s="7"/>
      <c r="Q53" s="7"/>
      <c r="R53" s="3"/>
    </row>
    <row r="54" spans="1:18" ht="15">
      <c r="A54" s="22" t="s">
        <v>36</v>
      </c>
      <c r="B54" s="23" t="s">
        <v>63</v>
      </c>
      <c r="C54" s="23">
        <v>14</v>
      </c>
      <c r="D54" s="23">
        <v>5</v>
      </c>
      <c r="E54" s="23">
        <v>4</v>
      </c>
      <c r="F54" s="23">
        <v>5</v>
      </c>
      <c r="G54" s="23"/>
      <c r="H54" s="23"/>
      <c r="I54" s="23"/>
      <c r="J54" s="66">
        <v>1</v>
      </c>
      <c r="K54" s="66">
        <f t="shared" si="1"/>
        <v>0.6428571428571429</v>
      </c>
      <c r="L54" s="69">
        <f t="shared" si="0"/>
        <v>4</v>
      </c>
      <c r="M54" s="23">
        <v>27</v>
      </c>
      <c r="N54" s="23">
        <v>27</v>
      </c>
      <c r="O54" s="23"/>
      <c r="P54" s="45"/>
      <c r="Q54" s="45"/>
      <c r="R54" s="42"/>
    </row>
    <row r="55" spans="1:18" ht="15">
      <c r="A55" s="22" t="s">
        <v>35</v>
      </c>
      <c r="B55" s="23" t="s">
        <v>63</v>
      </c>
      <c r="C55" s="23">
        <v>13</v>
      </c>
      <c r="D55" s="23">
        <v>1</v>
      </c>
      <c r="E55" s="23">
        <v>4</v>
      </c>
      <c r="F55" s="23">
        <v>8</v>
      </c>
      <c r="G55" s="23"/>
      <c r="H55" s="23"/>
      <c r="I55" s="23"/>
      <c r="J55" s="66">
        <v>1</v>
      </c>
      <c r="K55" s="66">
        <f t="shared" si="1"/>
        <v>0.38461538461538464</v>
      </c>
      <c r="L55" s="69">
        <f t="shared" si="0"/>
        <v>3.4615384615384617</v>
      </c>
      <c r="M55" s="23">
        <v>27</v>
      </c>
      <c r="N55" s="23">
        <v>27</v>
      </c>
      <c r="O55" s="23"/>
      <c r="P55" s="45"/>
      <c r="Q55" s="45"/>
      <c r="R55" s="42"/>
    </row>
    <row r="56" spans="1:18" ht="15">
      <c r="A56" s="24" t="s">
        <v>24</v>
      </c>
      <c r="B56" s="24"/>
      <c r="C56" s="25"/>
      <c r="D56" s="26"/>
      <c r="E56" s="26"/>
      <c r="F56" s="26"/>
      <c r="G56" s="27"/>
      <c r="H56" s="27"/>
      <c r="I56" s="26"/>
      <c r="J56" s="68">
        <v>1</v>
      </c>
      <c r="K56" s="68">
        <f>AVERAGE(K50:K55)</f>
        <v>0.619108669108669</v>
      </c>
      <c r="L56" s="71">
        <f>AVERAGE(L50:L55)</f>
        <v>3.8767094017094017</v>
      </c>
      <c r="M56" s="27">
        <f>SUM(M50:M55)</f>
        <v>162</v>
      </c>
      <c r="N56" s="27">
        <f>SUM(N50:N55)</f>
        <v>162</v>
      </c>
      <c r="O56" s="27"/>
      <c r="P56" s="8"/>
      <c r="Q56" s="8"/>
      <c r="R56" s="3"/>
    </row>
    <row r="57" spans="1:18" ht="15">
      <c r="A57" s="22" t="s">
        <v>28</v>
      </c>
      <c r="B57" s="28" t="s">
        <v>18</v>
      </c>
      <c r="C57" s="23">
        <v>13</v>
      </c>
      <c r="D57" s="23">
        <v>4</v>
      </c>
      <c r="E57" s="23">
        <v>5</v>
      </c>
      <c r="F57" s="23">
        <v>4</v>
      </c>
      <c r="G57" s="23"/>
      <c r="H57" s="23"/>
      <c r="I57" s="23"/>
      <c r="J57" s="66">
        <v>1</v>
      </c>
      <c r="K57" s="66">
        <f t="shared" si="1"/>
        <v>0.6923076923076923</v>
      </c>
      <c r="L57" s="69">
        <f t="shared" si="0"/>
        <v>4</v>
      </c>
      <c r="M57" s="23">
        <v>27</v>
      </c>
      <c r="N57" s="23">
        <v>27</v>
      </c>
      <c r="O57" s="22"/>
      <c r="P57" s="7"/>
      <c r="Q57" s="7"/>
      <c r="R57" s="3"/>
    </row>
    <row r="58" spans="1:18" ht="15">
      <c r="A58" s="22" t="s">
        <v>35</v>
      </c>
      <c r="B58" s="28" t="s">
        <v>18</v>
      </c>
      <c r="C58" s="23">
        <v>12</v>
      </c>
      <c r="D58" s="23">
        <v>4</v>
      </c>
      <c r="E58" s="23">
        <v>5</v>
      </c>
      <c r="F58" s="23">
        <v>3</v>
      </c>
      <c r="G58" s="23"/>
      <c r="H58" s="23"/>
      <c r="I58" s="23"/>
      <c r="J58" s="66">
        <v>1</v>
      </c>
      <c r="K58" s="66">
        <f t="shared" si="1"/>
        <v>0.75</v>
      </c>
      <c r="L58" s="69">
        <f t="shared" si="0"/>
        <v>4.083333333333333</v>
      </c>
      <c r="M58" s="23">
        <v>27</v>
      </c>
      <c r="N58" s="23">
        <v>27</v>
      </c>
      <c r="O58" s="22"/>
      <c r="P58" s="7"/>
      <c r="Q58" s="7"/>
      <c r="R58" s="3"/>
    </row>
    <row r="59" spans="1:18" ht="15">
      <c r="A59" s="22" t="s">
        <v>32</v>
      </c>
      <c r="B59" s="28" t="s">
        <v>27</v>
      </c>
      <c r="C59" s="23">
        <v>13</v>
      </c>
      <c r="D59" s="23">
        <v>0</v>
      </c>
      <c r="E59" s="23">
        <v>7</v>
      </c>
      <c r="F59" s="23">
        <v>6</v>
      </c>
      <c r="G59" s="23"/>
      <c r="H59" s="23"/>
      <c r="I59" s="23"/>
      <c r="J59" s="66">
        <v>1</v>
      </c>
      <c r="K59" s="66">
        <f t="shared" si="1"/>
        <v>0.5384615384615384</v>
      </c>
      <c r="L59" s="69">
        <f t="shared" si="0"/>
        <v>3.5384615384615383</v>
      </c>
      <c r="M59" s="23">
        <v>27</v>
      </c>
      <c r="N59" s="23">
        <v>27</v>
      </c>
      <c r="O59" s="22"/>
      <c r="P59" s="4"/>
      <c r="Q59" s="4"/>
      <c r="R59" s="3"/>
    </row>
    <row r="60" spans="1:18" ht="15">
      <c r="A60" s="22" t="s">
        <v>35</v>
      </c>
      <c r="B60" s="28" t="s">
        <v>27</v>
      </c>
      <c r="C60" s="23">
        <v>12</v>
      </c>
      <c r="D60" s="23">
        <v>3</v>
      </c>
      <c r="E60" s="23">
        <v>1</v>
      </c>
      <c r="F60" s="23">
        <v>8</v>
      </c>
      <c r="G60" s="23"/>
      <c r="H60" s="23"/>
      <c r="I60" s="23"/>
      <c r="J60" s="66">
        <v>1</v>
      </c>
      <c r="K60" s="66">
        <f t="shared" si="1"/>
        <v>0.3333333333333333</v>
      </c>
      <c r="L60" s="69">
        <f t="shared" si="0"/>
        <v>3.5833333333333335</v>
      </c>
      <c r="M60" s="23">
        <v>27</v>
      </c>
      <c r="N60" s="23">
        <v>26</v>
      </c>
      <c r="O60" s="22"/>
      <c r="P60" s="4"/>
      <c r="Q60" s="4"/>
      <c r="R60" s="3"/>
    </row>
    <row r="61" spans="1:18" ht="15">
      <c r="A61" s="22" t="s">
        <v>35</v>
      </c>
      <c r="B61" s="28" t="s">
        <v>19</v>
      </c>
      <c r="C61" s="23">
        <v>12</v>
      </c>
      <c r="D61" s="23">
        <v>1</v>
      </c>
      <c r="E61" s="23">
        <v>3</v>
      </c>
      <c r="F61" s="23">
        <v>8</v>
      </c>
      <c r="G61" s="23"/>
      <c r="H61" s="23"/>
      <c r="I61" s="23"/>
      <c r="J61" s="66">
        <v>1</v>
      </c>
      <c r="K61" s="66">
        <f t="shared" si="1"/>
        <v>0.3333333333333333</v>
      </c>
      <c r="L61" s="69">
        <f t="shared" si="0"/>
        <v>3.4166666666666665</v>
      </c>
      <c r="M61" s="23">
        <v>27</v>
      </c>
      <c r="N61" s="23">
        <v>27</v>
      </c>
      <c r="O61" s="22"/>
      <c r="P61" s="43"/>
      <c r="Q61" s="43"/>
      <c r="R61" s="42"/>
    </row>
    <row r="62" spans="1:18" ht="15">
      <c r="A62" s="22" t="s">
        <v>28</v>
      </c>
      <c r="B62" s="28" t="s">
        <v>19</v>
      </c>
      <c r="C62" s="23">
        <v>12</v>
      </c>
      <c r="D62" s="23">
        <v>2</v>
      </c>
      <c r="E62" s="23">
        <v>3</v>
      </c>
      <c r="F62" s="23">
        <v>7</v>
      </c>
      <c r="G62" s="23"/>
      <c r="H62" s="23"/>
      <c r="I62" s="23"/>
      <c r="J62" s="66">
        <v>1</v>
      </c>
      <c r="K62" s="66">
        <f t="shared" si="1"/>
        <v>0.4166666666666667</v>
      </c>
      <c r="L62" s="69">
        <f t="shared" si="0"/>
        <v>3.5833333333333335</v>
      </c>
      <c r="M62" s="23">
        <v>27</v>
      </c>
      <c r="N62" s="23">
        <v>27</v>
      </c>
      <c r="O62" s="22"/>
      <c r="P62" s="43"/>
      <c r="Q62" s="43"/>
      <c r="R62" s="42"/>
    </row>
    <row r="63" spans="1:18" ht="15">
      <c r="A63" s="24" t="s">
        <v>23</v>
      </c>
      <c r="B63" s="40"/>
      <c r="C63" s="40"/>
      <c r="D63" s="40"/>
      <c r="E63" s="40"/>
      <c r="F63" s="40"/>
      <c r="G63" s="40"/>
      <c r="H63" s="40"/>
      <c r="I63" s="40"/>
      <c r="J63" s="68">
        <v>1</v>
      </c>
      <c r="K63" s="68">
        <f>AVERAGE(K57:K62)</f>
        <v>0.5106837606837608</v>
      </c>
      <c r="L63" s="71">
        <f>AVERAGE(L57:L62)</f>
        <v>3.7008547008547006</v>
      </c>
      <c r="M63" s="40">
        <f>SUM(M57:M62)</f>
        <v>162</v>
      </c>
      <c r="N63" s="49">
        <f>SUM(N57:N62)</f>
        <v>161</v>
      </c>
      <c r="O63" s="41"/>
      <c r="P63" s="4"/>
      <c r="Q63" s="4"/>
      <c r="R63" s="3"/>
    </row>
    <row r="64" spans="1:18" ht="15.75">
      <c r="A64" s="29" t="s">
        <v>31</v>
      </c>
      <c r="B64" s="29"/>
      <c r="C64" s="30"/>
      <c r="D64" s="30"/>
      <c r="E64" s="30"/>
      <c r="F64" s="30"/>
      <c r="G64" s="31"/>
      <c r="H64" s="31"/>
      <c r="I64" s="31"/>
      <c r="J64" s="68">
        <v>1</v>
      </c>
      <c r="K64" s="68">
        <f>(K16+K25+K33+K42+K49+K56+K63)/7</f>
        <v>0.5841049624978197</v>
      </c>
      <c r="L64" s="71">
        <f>(L16+L25+L33+L42+L49+L56+L63)/7</f>
        <v>3.794244267637125</v>
      </c>
      <c r="M64" s="71">
        <f>(M16+M25+M33+M42+M49+M56+M63)</f>
        <v>1215</v>
      </c>
      <c r="N64" s="71">
        <f>(N16+N25+N33+N42+N49+N56+N63)</f>
        <v>1207</v>
      </c>
      <c r="O64" s="33"/>
      <c r="P64" s="9"/>
      <c r="Q64" s="9"/>
      <c r="R64" s="3"/>
    </row>
    <row r="65" spans="1:18" ht="15.75">
      <c r="A65" s="13"/>
      <c r="B65" s="13"/>
      <c r="C65" s="14"/>
      <c r="D65" s="14"/>
      <c r="E65" s="14"/>
      <c r="F65" s="14"/>
      <c r="G65" s="14"/>
      <c r="H65" s="14"/>
      <c r="I65" s="14"/>
      <c r="J65" s="15"/>
      <c r="K65" s="67"/>
      <c r="L65" s="70"/>
      <c r="M65" s="16"/>
      <c r="N65" s="16"/>
      <c r="O65" s="16"/>
      <c r="P65" s="10"/>
      <c r="Q65" s="10"/>
      <c r="R65" s="3"/>
    </row>
    <row r="66" spans="1:18" ht="15.75">
      <c r="A66" s="17"/>
      <c r="B66" s="17"/>
      <c r="C66" s="18"/>
      <c r="D66" s="18"/>
      <c r="E66" s="18"/>
      <c r="F66" s="18"/>
      <c r="G66" s="19"/>
      <c r="H66" s="19"/>
      <c r="I66" s="19"/>
      <c r="J66" s="20"/>
      <c r="K66" s="67"/>
      <c r="L66" s="19"/>
      <c r="M66" s="16"/>
      <c r="N66" s="16"/>
      <c r="O66" s="16"/>
      <c r="P66" s="10"/>
      <c r="Q66" s="10"/>
      <c r="R66" s="3"/>
    </row>
    <row r="67" spans="1:18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67"/>
      <c r="L67" s="12"/>
      <c r="M67" s="12"/>
      <c r="N67" s="12"/>
      <c r="O67" s="12"/>
      <c r="P67" s="3"/>
      <c r="Q67" s="3"/>
      <c r="R67" s="3"/>
    </row>
    <row r="68" spans="11:18" ht="15">
      <c r="K68" s="67"/>
      <c r="P68" s="3"/>
      <c r="Q68" s="3"/>
      <c r="R68" s="3"/>
    </row>
    <row r="69" ht="15">
      <c r="K69" s="67"/>
    </row>
  </sheetData>
  <sheetProtection/>
  <mergeCells count="4">
    <mergeCell ref="A1:O1"/>
    <mergeCell ref="A3:O3"/>
    <mergeCell ref="D4:E4"/>
    <mergeCell ref="M4:N4"/>
  </mergeCells>
  <printOptions/>
  <pageMargins left="0.48" right="0.22" top="0.66" bottom="0.67" header="0.2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2"/>
  <sheetViews>
    <sheetView zoomScaleSheetLayoutView="100" workbookViewId="0" topLeftCell="A25">
      <selection activeCell="O81" sqref="O81"/>
    </sheetView>
  </sheetViews>
  <sheetFormatPr defaultColWidth="9.00390625" defaultRowHeight="12.75"/>
  <cols>
    <col min="1" max="1" width="18.00390625" style="0" customWidth="1"/>
    <col min="2" max="2" width="8.75390625" style="0" customWidth="1"/>
    <col min="3" max="3" width="7.75390625" style="0" customWidth="1"/>
    <col min="4" max="4" width="4.75390625" style="0" customWidth="1"/>
    <col min="5" max="5" width="5.875" style="0" customWidth="1"/>
    <col min="6" max="6" width="6.00390625" style="0" customWidth="1"/>
    <col min="7" max="7" width="3.75390625" style="0" customWidth="1"/>
    <col min="8" max="8" width="4.25390625" style="0" customWidth="1"/>
    <col min="9" max="9" width="6.00390625" style="0" customWidth="1"/>
    <col min="10" max="10" width="8.875" style="0" bestFit="1" customWidth="1"/>
    <col min="11" max="11" width="12.00390625" style="0" bestFit="1" customWidth="1"/>
    <col min="12" max="12" width="11.375" style="0" bestFit="1" customWidth="1"/>
    <col min="13" max="13" width="10.25390625" style="0" customWidth="1"/>
    <col min="14" max="14" width="11.625" style="0" customWidth="1"/>
    <col min="15" max="15" width="19.875" style="0" customWidth="1"/>
    <col min="16" max="16" width="5.00390625" style="0" customWidth="1"/>
    <col min="17" max="17" width="9.75390625" style="0" customWidth="1"/>
  </cols>
  <sheetData>
    <row r="1" spans="1:17" ht="18.75">
      <c r="A1" s="105" t="s">
        <v>65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1"/>
      <c r="Q1" s="11"/>
    </row>
    <row r="2" spans="1:17" ht="18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1"/>
      <c r="Q2" s="1"/>
    </row>
    <row r="3" spans="1:18" ht="15" customHeight="1" thickBot="1">
      <c r="A3" s="106" t="s">
        <v>30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5"/>
      <c r="Q3" s="5"/>
      <c r="R3" s="2"/>
    </row>
    <row r="4" spans="1:18" ht="24">
      <c r="A4" s="36" t="s">
        <v>0</v>
      </c>
      <c r="B4" s="37" t="s">
        <v>1</v>
      </c>
      <c r="C4" s="37" t="s">
        <v>2</v>
      </c>
      <c r="D4" s="107" t="s">
        <v>5</v>
      </c>
      <c r="E4" s="108"/>
      <c r="F4" s="38"/>
      <c r="G4" s="38"/>
      <c r="H4" s="37" t="s">
        <v>3</v>
      </c>
      <c r="I4" s="37" t="s">
        <v>4</v>
      </c>
      <c r="J4" s="37" t="s">
        <v>11</v>
      </c>
      <c r="K4" s="37" t="s">
        <v>13</v>
      </c>
      <c r="L4" s="37" t="s">
        <v>12</v>
      </c>
      <c r="M4" s="107" t="s">
        <v>6</v>
      </c>
      <c r="N4" s="108"/>
      <c r="O4" s="39" t="s">
        <v>9</v>
      </c>
      <c r="P4" s="44"/>
      <c r="Q4" s="44"/>
      <c r="R4" s="42"/>
    </row>
    <row r="5" spans="1:18" ht="17.25" customHeight="1">
      <c r="A5" s="51"/>
      <c r="B5" s="52"/>
      <c r="C5" s="52"/>
      <c r="D5" s="53">
        <v>5</v>
      </c>
      <c r="E5" s="53">
        <v>4</v>
      </c>
      <c r="F5" s="53">
        <v>3</v>
      </c>
      <c r="G5" s="53">
        <v>2</v>
      </c>
      <c r="H5" s="52"/>
      <c r="I5" s="52"/>
      <c r="J5" s="52"/>
      <c r="K5" s="52"/>
      <c r="L5" s="52"/>
      <c r="M5" s="53" t="s">
        <v>7</v>
      </c>
      <c r="N5" s="54" t="s">
        <v>8</v>
      </c>
      <c r="O5" s="55"/>
      <c r="P5" s="44"/>
      <c r="Q5" s="44"/>
      <c r="R5" s="42"/>
    </row>
    <row r="6" spans="1:18" ht="17.25" customHeight="1">
      <c r="A6" s="56" t="s">
        <v>39</v>
      </c>
      <c r="B6" s="99" t="s">
        <v>49</v>
      </c>
      <c r="C6" s="99">
        <v>12</v>
      </c>
      <c r="D6" s="98">
        <v>4</v>
      </c>
      <c r="E6" s="98">
        <v>5</v>
      </c>
      <c r="F6" s="98">
        <v>3</v>
      </c>
      <c r="G6" s="98"/>
      <c r="H6" s="52"/>
      <c r="I6" s="52"/>
      <c r="J6" s="66">
        <v>1</v>
      </c>
      <c r="K6" s="66">
        <f>(D6+E6)/C6</f>
        <v>0.75</v>
      </c>
      <c r="L6" s="69">
        <f>(5*D6+4*E6+3*F6)/C6</f>
        <v>4.083333333333333</v>
      </c>
      <c r="M6" s="98">
        <v>14</v>
      </c>
      <c r="N6" s="98">
        <v>14</v>
      </c>
      <c r="O6" s="90"/>
      <c r="P6" s="44"/>
      <c r="Q6" s="44"/>
      <c r="R6" s="42"/>
    </row>
    <row r="7" spans="1:18" ht="17.25" customHeight="1">
      <c r="A7" s="22" t="s">
        <v>57</v>
      </c>
      <c r="B7" s="99" t="s">
        <v>49</v>
      </c>
      <c r="C7" s="99">
        <v>12</v>
      </c>
      <c r="D7" s="98">
        <v>4</v>
      </c>
      <c r="E7" s="98">
        <v>5</v>
      </c>
      <c r="F7" s="98">
        <v>3</v>
      </c>
      <c r="G7" s="98"/>
      <c r="H7" s="52"/>
      <c r="I7" s="52"/>
      <c r="J7" s="66">
        <v>1</v>
      </c>
      <c r="K7" s="66">
        <f aca="true" t="shared" si="0" ref="K7:K13">(D7+E7)/C7</f>
        <v>0.75</v>
      </c>
      <c r="L7" s="69">
        <f aca="true" t="shared" si="1" ref="L7:L12">(5*D7+4*E7+3*F7)/C7</f>
        <v>4.083333333333333</v>
      </c>
      <c r="M7" s="98">
        <v>14</v>
      </c>
      <c r="N7" s="98">
        <v>14</v>
      </c>
      <c r="O7" s="90"/>
      <c r="P7" s="44"/>
      <c r="Q7" s="44"/>
      <c r="R7" s="42"/>
    </row>
    <row r="8" spans="1:18" ht="17.25" customHeight="1">
      <c r="A8" s="56" t="s">
        <v>39</v>
      </c>
      <c r="B8" s="99" t="s">
        <v>50</v>
      </c>
      <c r="C8" s="99">
        <v>12</v>
      </c>
      <c r="D8" s="98">
        <v>3</v>
      </c>
      <c r="E8" s="98">
        <v>5</v>
      </c>
      <c r="F8" s="98">
        <v>4</v>
      </c>
      <c r="G8" s="98"/>
      <c r="H8" s="52"/>
      <c r="I8" s="52"/>
      <c r="J8" s="66">
        <v>1</v>
      </c>
      <c r="K8" s="66">
        <f t="shared" si="0"/>
        <v>0.6666666666666666</v>
      </c>
      <c r="L8" s="69">
        <f t="shared" si="1"/>
        <v>3.9166666666666665</v>
      </c>
      <c r="M8" s="98">
        <v>14</v>
      </c>
      <c r="N8" s="98">
        <v>14</v>
      </c>
      <c r="O8" s="90"/>
      <c r="P8" s="44"/>
      <c r="Q8" s="44"/>
      <c r="R8" s="42"/>
    </row>
    <row r="9" spans="1:18" ht="17.25" customHeight="1">
      <c r="A9" s="22" t="s">
        <v>57</v>
      </c>
      <c r="B9" s="99" t="s">
        <v>50</v>
      </c>
      <c r="C9" s="99">
        <v>13</v>
      </c>
      <c r="D9" s="98">
        <v>4</v>
      </c>
      <c r="E9" s="98">
        <v>4</v>
      </c>
      <c r="F9" s="98">
        <v>5</v>
      </c>
      <c r="G9" s="98"/>
      <c r="H9" s="52"/>
      <c r="I9" s="52"/>
      <c r="J9" s="66">
        <v>1</v>
      </c>
      <c r="K9" s="66">
        <f t="shared" si="0"/>
        <v>0.6153846153846154</v>
      </c>
      <c r="L9" s="69">
        <f t="shared" si="1"/>
        <v>3.923076923076923</v>
      </c>
      <c r="M9" s="98">
        <v>14</v>
      </c>
      <c r="N9" s="98">
        <v>14</v>
      </c>
      <c r="O9" s="90"/>
      <c r="P9" s="44"/>
      <c r="Q9" s="44"/>
      <c r="R9" s="42"/>
    </row>
    <row r="10" spans="1:18" ht="17.25" customHeight="1">
      <c r="A10" s="56" t="s">
        <v>39</v>
      </c>
      <c r="B10" s="99" t="s">
        <v>51</v>
      </c>
      <c r="C10" s="99">
        <v>10</v>
      </c>
      <c r="D10" s="98">
        <v>2</v>
      </c>
      <c r="E10" s="98">
        <v>4</v>
      </c>
      <c r="F10" s="98">
        <v>4</v>
      </c>
      <c r="G10" s="98"/>
      <c r="H10" s="52"/>
      <c r="I10" s="52"/>
      <c r="J10" s="66">
        <v>1</v>
      </c>
      <c r="K10" s="66">
        <f t="shared" si="0"/>
        <v>0.6</v>
      </c>
      <c r="L10" s="69">
        <f t="shared" si="1"/>
        <v>3.8</v>
      </c>
      <c r="M10" s="98">
        <v>14</v>
      </c>
      <c r="N10" s="98">
        <v>14</v>
      </c>
      <c r="O10" s="90"/>
      <c r="P10" s="44"/>
      <c r="Q10" s="44"/>
      <c r="R10" s="42"/>
    </row>
    <row r="11" spans="1:18" ht="17.25" customHeight="1">
      <c r="A11" s="22" t="s">
        <v>57</v>
      </c>
      <c r="B11" s="99" t="s">
        <v>51</v>
      </c>
      <c r="C11" s="99">
        <v>10</v>
      </c>
      <c r="D11" s="98">
        <v>2</v>
      </c>
      <c r="E11" s="98">
        <v>4</v>
      </c>
      <c r="F11" s="98">
        <v>4</v>
      </c>
      <c r="G11" s="98"/>
      <c r="H11" s="52"/>
      <c r="I11" s="52"/>
      <c r="J11" s="66">
        <v>1</v>
      </c>
      <c r="K11" s="66">
        <f t="shared" si="0"/>
        <v>0.6</v>
      </c>
      <c r="L11" s="69">
        <f t="shared" si="1"/>
        <v>3.8</v>
      </c>
      <c r="M11" s="98">
        <v>14</v>
      </c>
      <c r="N11" s="98">
        <v>14</v>
      </c>
      <c r="O11" s="90"/>
      <c r="P11" s="44"/>
      <c r="Q11" s="44"/>
      <c r="R11" s="42"/>
    </row>
    <row r="12" spans="1:18" ht="17.25" customHeight="1">
      <c r="A12" s="56" t="s">
        <v>39</v>
      </c>
      <c r="B12" s="99" t="s">
        <v>52</v>
      </c>
      <c r="C12" s="99">
        <v>10</v>
      </c>
      <c r="D12" s="98">
        <v>2</v>
      </c>
      <c r="E12" s="98">
        <v>4</v>
      </c>
      <c r="F12" s="98">
        <v>4</v>
      </c>
      <c r="G12" s="98"/>
      <c r="H12" s="52"/>
      <c r="I12" s="52"/>
      <c r="J12" s="66">
        <v>1</v>
      </c>
      <c r="K12" s="66">
        <f t="shared" si="0"/>
        <v>0.6</v>
      </c>
      <c r="L12" s="69">
        <f t="shared" si="1"/>
        <v>3.8</v>
      </c>
      <c r="M12" s="98">
        <v>14</v>
      </c>
      <c r="N12" s="98">
        <v>14</v>
      </c>
      <c r="O12" s="90"/>
      <c r="P12" s="44"/>
      <c r="Q12" s="44"/>
      <c r="R12" s="42"/>
    </row>
    <row r="13" spans="1:18" ht="17.25" customHeight="1">
      <c r="A13" s="22" t="s">
        <v>57</v>
      </c>
      <c r="B13" s="99" t="s">
        <v>52</v>
      </c>
      <c r="C13" s="99">
        <v>11</v>
      </c>
      <c r="D13" s="98">
        <v>5</v>
      </c>
      <c r="E13" s="98">
        <v>1</v>
      </c>
      <c r="F13" s="98">
        <v>5</v>
      </c>
      <c r="G13" s="98"/>
      <c r="H13" s="52"/>
      <c r="I13" s="52"/>
      <c r="J13" s="66">
        <v>1</v>
      </c>
      <c r="K13" s="66">
        <f t="shared" si="0"/>
        <v>0.5454545454545454</v>
      </c>
      <c r="L13" s="69">
        <f>(5*D13+4*E13+3*F13)/C13</f>
        <v>4</v>
      </c>
      <c r="M13" s="98">
        <v>14</v>
      </c>
      <c r="N13" s="98">
        <v>14</v>
      </c>
      <c r="O13" s="90"/>
      <c r="P13" s="44"/>
      <c r="Q13" s="44"/>
      <c r="R13" s="42"/>
    </row>
    <row r="14" spans="1:18" ht="28.5">
      <c r="A14" s="58" t="s">
        <v>47</v>
      </c>
      <c r="B14" s="91"/>
      <c r="C14" s="91"/>
      <c r="D14" s="92"/>
      <c r="E14" s="92"/>
      <c r="F14" s="92"/>
      <c r="G14" s="92"/>
      <c r="H14" s="91"/>
      <c r="I14" s="95"/>
      <c r="J14" s="96">
        <v>1</v>
      </c>
      <c r="K14" s="96">
        <f>AVERAGE(K6:K13)</f>
        <v>0.6409382284382283</v>
      </c>
      <c r="L14" s="97">
        <f>AVERAGE(L6:L13)</f>
        <v>3.925801282051282</v>
      </c>
      <c r="M14" s="92">
        <f>SUM(M6:M13)</f>
        <v>112</v>
      </c>
      <c r="N14" s="92">
        <f>SUM(N6:N13)</f>
        <v>112</v>
      </c>
      <c r="O14" s="94"/>
      <c r="P14" s="44"/>
      <c r="Q14" s="44"/>
      <c r="R14" s="42"/>
    </row>
    <row r="15" spans="1:18" ht="17.25" customHeight="1">
      <c r="A15" s="56" t="s">
        <v>36</v>
      </c>
      <c r="B15" s="56" t="s">
        <v>38</v>
      </c>
      <c r="C15" s="56">
        <v>15</v>
      </c>
      <c r="D15" s="57">
        <v>4</v>
      </c>
      <c r="E15" s="57">
        <v>5</v>
      </c>
      <c r="F15" s="57">
        <v>6</v>
      </c>
      <c r="G15" s="57"/>
      <c r="H15" s="56"/>
      <c r="I15" s="56"/>
      <c r="J15" s="66">
        <v>1</v>
      </c>
      <c r="K15" s="66">
        <f>(D15+E15)/C15</f>
        <v>0.6</v>
      </c>
      <c r="L15" s="69">
        <f>(5*D15+4*E15+3*F15)/C15</f>
        <v>3.8666666666666667</v>
      </c>
      <c r="M15" s="57">
        <v>14</v>
      </c>
      <c r="N15" s="57">
        <v>14</v>
      </c>
      <c r="O15" s="56"/>
      <c r="P15" s="44"/>
      <c r="Q15" s="44"/>
      <c r="R15" s="42"/>
    </row>
    <row r="16" spans="1:18" ht="17.25" customHeight="1">
      <c r="A16" s="56" t="s">
        <v>39</v>
      </c>
      <c r="B16" s="56" t="s">
        <v>38</v>
      </c>
      <c r="C16" s="56">
        <v>15</v>
      </c>
      <c r="D16" s="57">
        <v>4</v>
      </c>
      <c r="E16" s="57">
        <v>6</v>
      </c>
      <c r="F16" s="57">
        <v>5</v>
      </c>
      <c r="G16" s="57"/>
      <c r="H16" s="56"/>
      <c r="I16" s="65"/>
      <c r="J16" s="66">
        <v>1</v>
      </c>
      <c r="K16" s="66">
        <f aca="true" t="shared" si="2" ref="K16:K75">(D16+E16)/C16</f>
        <v>0.6666666666666666</v>
      </c>
      <c r="L16" s="69">
        <f aca="true" t="shared" si="3" ref="L16:L75">(5*D16+4*E16+3*F16)/C16</f>
        <v>3.933333333333333</v>
      </c>
      <c r="M16" s="57">
        <v>14</v>
      </c>
      <c r="N16" s="57">
        <v>14</v>
      </c>
      <c r="O16" s="56"/>
      <c r="P16" s="44"/>
      <c r="Q16" s="44"/>
      <c r="R16" s="42"/>
    </row>
    <row r="17" spans="1:18" ht="17.25" customHeight="1">
      <c r="A17" s="56" t="s">
        <v>36</v>
      </c>
      <c r="B17" s="56" t="s">
        <v>40</v>
      </c>
      <c r="C17" s="56">
        <v>15</v>
      </c>
      <c r="D17" s="57">
        <v>4</v>
      </c>
      <c r="E17" s="57">
        <v>6</v>
      </c>
      <c r="F17" s="57">
        <v>5</v>
      </c>
      <c r="G17" s="57"/>
      <c r="H17" s="56"/>
      <c r="I17" s="56"/>
      <c r="J17" s="66">
        <v>1</v>
      </c>
      <c r="K17" s="66">
        <f t="shared" si="2"/>
        <v>0.6666666666666666</v>
      </c>
      <c r="L17" s="69">
        <f t="shared" si="3"/>
        <v>3.933333333333333</v>
      </c>
      <c r="M17" s="57">
        <v>14</v>
      </c>
      <c r="N17" s="57">
        <v>14</v>
      </c>
      <c r="O17" s="56"/>
      <c r="P17" s="44"/>
      <c r="Q17" s="44"/>
      <c r="R17" s="42"/>
    </row>
    <row r="18" spans="1:18" ht="17.25" customHeight="1">
      <c r="A18" s="56" t="s">
        <v>39</v>
      </c>
      <c r="B18" s="56" t="s">
        <v>40</v>
      </c>
      <c r="C18" s="56">
        <v>15</v>
      </c>
      <c r="D18" s="57">
        <v>8</v>
      </c>
      <c r="E18" s="57">
        <v>7</v>
      </c>
      <c r="F18" s="57">
        <v>0</v>
      </c>
      <c r="G18" s="57"/>
      <c r="H18" s="56"/>
      <c r="I18" s="56"/>
      <c r="J18" s="66">
        <v>1</v>
      </c>
      <c r="K18" s="66">
        <f t="shared" si="2"/>
        <v>1</v>
      </c>
      <c r="L18" s="69">
        <f t="shared" si="3"/>
        <v>4.533333333333333</v>
      </c>
      <c r="M18" s="57">
        <v>14</v>
      </c>
      <c r="N18" s="57">
        <v>14</v>
      </c>
      <c r="O18" s="56"/>
      <c r="P18" s="44"/>
      <c r="Q18" s="44"/>
      <c r="R18" s="42"/>
    </row>
    <row r="19" spans="1:18" ht="17.25" customHeight="1">
      <c r="A19" s="56" t="s">
        <v>36</v>
      </c>
      <c r="B19" s="56" t="s">
        <v>41</v>
      </c>
      <c r="C19" s="56">
        <v>13</v>
      </c>
      <c r="D19" s="57">
        <v>2</v>
      </c>
      <c r="E19" s="57">
        <v>7</v>
      </c>
      <c r="F19" s="57">
        <v>4</v>
      </c>
      <c r="G19" s="57"/>
      <c r="H19" s="56"/>
      <c r="I19" s="56"/>
      <c r="J19" s="66">
        <v>1</v>
      </c>
      <c r="K19" s="66">
        <f>(D19+E19)/C19</f>
        <v>0.6923076923076923</v>
      </c>
      <c r="L19" s="69">
        <f t="shared" si="3"/>
        <v>3.8461538461538463</v>
      </c>
      <c r="M19" s="57">
        <v>14</v>
      </c>
      <c r="N19" s="57">
        <v>14</v>
      </c>
      <c r="O19" s="56"/>
      <c r="P19" s="44"/>
      <c r="Q19" s="44"/>
      <c r="R19" s="42"/>
    </row>
    <row r="20" spans="1:18" ht="17.25" customHeight="1">
      <c r="A20" s="56" t="s">
        <v>39</v>
      </c>
      <c r="B20" s="56" t="s">
        <v>41</v>
      </c>
      <c r="C20" s="56">
        <v>13</v>
      </c>
      <c r="D20" s="57">
        <v>4</v>
      </c>
      <c r="E20" s="57">
        <v>8</v>
      </c>
      <c r="F20" s="57">
        <v>1</v>
      </c>
      <c r="G20" s="57"/>
      <c r="H20" s="56"/>
      <c r="I20" s="56"/>
      <c r="J20" s="66">
        <v>1</v>
      </c>
      <c r="K20" s="66">
        <f t="shared" si="2"/>
        <v>0.9230769230769231</v>
      </c>
      <c r="L20" s="69">
        <f t="shared" si="3"/>
        <v>4.230769230769231</v>
      </c>
      <c r="M20" s="57">
        <v>14</v>
      </c>
      <c r="N20" s="57">
        <v>14</v>
      </c>
      <c r="O20" s="56"/>
      <c r="P20" s="44"/>
      <c r="Q20" s="44"/>
      <c r="R20" s="42"/>
    </row>
    <row r="21" spans="1:18" ht="17.25" customHeight="1">
      <c r="A21" s="56" t="s">
        <v>36</v>
      </c>
      <c r="B21" s="56" t="s">
        <v>42</v>
      </c>
      <c r="C21" s="56">
        <v>17</v>
      </c>
      <c r="D21" s="57">
        <v>1</v>
      </c>
      <c r="E21" s="57">
        <v>9</v>
      </c>
      <c r="F21" s="57">
        <v>7</v>
      </c>
      <c r="G21" s="57"/>
      <c r="H21" s="56"/>
      <c r="I21" s="56"/>
      <c r="J21" s="66">
        <v>1</v>
      </c>
      <c r="K21" s="66">
        <f t="shared" si="2"/>
        <v>0.5882352941176471</v>
      </c>
      <c r="L21" s="69">
        <f t="shared" si="3"/>
        <v>3.6470588235294117</v>
      </c>
      <c r="M21" s="57">
        <v>14</v>
      </c>
      <c r="N21" s="57">
        <v>14</v>
      </c>
      <c r="O21" s="56"/>
      <c r="P21" s="44"/>
      <c r="Q21" s="44"/>
      <c r="R21" s="42"/>
    </row>
    <row r="22" spans="1:18" ht="17.25" customHeight="1">
      <c r="A22" s="56" t="s">
        <v>39</v>
      </c>
      <c r="B22" s="56" t="s">
        <v>42</v>
      </c>
      <c r="C22" s="56">
        <v>14</v>
      </c>
      <c r="D22" s="57">
        <v>2</v>
      </c>
      <c r="E22" s="57">
        <v>4</v>
      </c>
      <c r="F22" s="57">
        <v>8</v>
      </c>
      <c r="G22" s="57"/>
      <c r="H22" s="56"/>
      <c r="I22" s="56"/>
      <c r="J22" s="66">
        <v>1</v>
      </c>
      <c r="K22" s="66">
        <f t="shared" si="2"/>
        <v>0.42857142857142855</v>
      </c>
      <c r="L22" s="69">
        <f t="shared" si="3"/>
        <v>3.5714285714285716</v>
      </c>
      <c r="M22" s="57">
        <v>14</v>
      </c>
      <c r="N22" s="57">
        <v>14</v>
      </c>
      <c r="O22" s="56"/>
      <c r="P22" s="44"/>
      <c r="Q22" s="44"/>
      <c r="R22" s="42"/>
    </row>
    <row r="23" spans="1:18" ht="17.25" customHeight="1">
      <c r="A23" s="56" t="s">
        <v>39</v>
      </c>
      <c r="B23" s="56" t="s">
        <v>59</v>
      </c>
      <c r="C23" s="56">
        <v>12</v>
      </c>
      <c r="D23" s="57">
        <v>4</v>
      </c>
      <c r="E23" s="57">
        <v>6</v>
      </c>
      <c r="F23" s="57">
        <v>2</v>
      </c>
      <c r="G23" s="57"/>
      <c r="H23" s="56"/>
      <c r="I23" s="56"/>
      <c r="J23" s="66">
        <v>1</v>
      </c>
      <c r="K23" s="66">
        <f t="shared" si="2"/>
        <v>0.8333333333333334</v>
      </c>
      <c r="L23" s="69">
        <f t="shared" si="3"/>
        <v>4.166666666666667</v>
      </c>
      <c r="M23" s="57">
        <v>14</v>
      </c>
      <c r="N23" s="57">
        <v>14</v>
      </c>
      <c r="O23" s="56"/>
      <c r="P23" s="44"/>
      <c r="Q23" s="44"/>
      <c r="R23" s="42"/>
    </row>
    <row r="24" spans="1:18" ht="17.25" customHeight="1">
      <c r="A24" s="56" t="s">
        <v>36</v>
      </c>
      <c r="B24" s="56" t="s">
        <v>59</v>
      </c>
      <c r="C24" s="56">
        <v>12</v>
      </c>
      <c r="D24" s="57">
        <v>2</v>
      </c>
      <c r="E24" s="57">
        <v>3</v>
      </c>
      <c r="F24" s="57">
        <v>7</v>
      </c>
      <c r="G24" s="57"/>
      <c r="H24" s="56"/>
      <c r="I24" s="56"/>
      <c r="J24" s="66">
        <v>1</v>
      </c>
      <c r="K24" s="66">
        <f t="shared" si="2"/>
        <v>0.4166666666666667</v>
      </c>
      <c r="L24" s="69">
        <f t="shared" si="3"/>
        <v>3.5833333333333335</v>
      </c>
      <c r="M24" s="57">
        <v>14</v>
      </c>
      <c r="N24" s="57">
        <v>14</v>
      </c>
      <c r="O24" s="56"/>
      <c r="P24" s="44"/>
      <c r="Q24" s="44"/>
      <c r="R24" s="42"/>
    </row>
    <row r="25" spans="1:18" ht="28.5">
      <c r="A25" s="58" t="s">
        <v>43</v>
      </c>
      <c r="B25" s="59"/>
      <c r="C25" s="59"/>
      <c r="D25" s="60"/>
      <c r="E25" s="60"/>
      <c r="F25" s="60"/>
      <c r="G25" s="60"/>
      <c r="H25" s="59"/>
      <c r="I25" s="59"/>
      <c r="J25" s="68">
        <v>1</v>
      </c>
      <c r="K25" s="68">
        <f>AVERAGE(K15:K24)</f>
        <v>0.6815524671407024</v>
      </c>
      <c r="L25" s="71">
        <f>AVERAGE(L15:L24)</f>
        <v>3.9312077138547727</v>
      </c>
      <c r="M25" s="60">
        <f>SUM(M15:M24)</f>
        <v>140</v>
      </c>
      <c r="N25" s="60">
        <f>SUM(N15:N24)</f>
        <v>140</v>
      </c>
      <c r="O25" s="59"/>
      <c r="P25" s="44"/>
      <c r="Q25" s="44"/>
      <c r="R25" s="42"/>
    </row>
    <row r="26" spans="1:18" ht="17.25" customHeight="1">
      <c r="A26" s="56" t="s">
        <v>36</v>
      </c>
      <c r="B26" s="56" t="s">
        <v>44</v>
      </c>
      <c r="C26" s="56">
        <v>13</v>
      </c>
      <c r="D26" s="57">
        <v>3</v>
      </c>
      <c r="E26" s="57">
        <v>7</v>
      </c>
      <c r="F26" s="57">
        <v>3</v>
      </c>
      <c r="G26" s="57"/>
      <c r="H26" s="56"/>
      <c r="I26" s="56"/>
      <c r="J26" s="66">
        <v>1</v>
      </c>
      <c r="K26" s="66">
        <f>(D26+E26)/C26</f>
        <v>0.7692307692307693</v>
      </c>
      <c r="L26" s="69">
        <f t="shared" si="3"/>
        <v>4</v>
      </c>
      <c r="M26" s="57">
        <v>14</v>
      </c>
      <c r="N26" s="57">
        <v>14</v>
      </c>
      <c r="O26" s="56"/>
      <c r="P26" s="44"/>
      <c r="Q26" s="44"/>
      <c r="R26" s="42"/>
    </row>
    <row r="27" spans="1:18" ht="17.25" customHeight="1">
      <c r="A27" s="56" t="s">
        <v>39</v>
      </c>
      <c r="B27" s="56" t="s">
        <v>44</v>
      </c>
      <c r="C27" s="56">
        <v>12</v>
      </c>
      <c r="D27" s="57">
        <v>4</v>
      </c>
      <c r="E27" s="57">
        <v>5</v>
      </c>
      <c r="F27" s="57">
        <v>3</v>
      </c>
      <c r="G27" s="57"/>
      <c r="H27" s="56"/>
      <c r="I27" s="56"/>
      <c r="J27" s="66">
        <v>1</v>
      </c>
      <c r="K27" s="66">
        <f t="shared" si="2"/>
        <v>0.75</v>
      </c>
      <c r="L27" s="69">
        <f t="shared" si="3"/>
        <v>4.083333333333333</v>
      </c>
      <c r="M27" s="57">
        <v>14</v>
      </c>
      <c r="N27" s="57">
        <v>14</v>
      </c>
      <c r="O27" s="56"/>
      <c r="P27" s="44"/>
      <c r="Q27" s="44"/>
      <c r="R27" s="42"/>
    </row>
    <row r="28" spans="1:18" ht="17.25" customHeight="1">
      <c r="A28" s="61" t="s">
        <v>36</v>
      </c>
      <c r="B28" s="61" t="s">
        <v>45</v>
      </c>
      <c r="C28" s="61">
        <v>13</v>
      </c>
      <c r="D28" s="62">
        <v>5</v>
      </c>
      <c r="E28" s="62">
        <v>5</v>
      </c>
      <c r="F28" s="62">
        <v>3</v>
      </c>
      <c r="G28" s="62"/>
      <c r="H28" s="61"/>
      <c r="I28" s="61"/>
      <c r="J28" s="66">
        <v>1</v>
      </c>
      <c r="K28" s="66">
        <f t="shared" si="2"/>
        <v>0.7692307692307693</v>
      </c>
      <c r="L28" s="69">
        <f t="shared" si="3"/>
        <v>4.153846153846154</v>
      </c>
      <c r="M28" s="57">
        <v>14</v>
      </c>
      <c r="N28" s="57">
        <v>14</v>
      </c>
      <c r="O28" s="61"/>
      <c r="P28" s="44"/>
      <c r="Q28" s="44"/>
      <c r="R28" s="42"/>
    </row>
    <row r="29" spans="1:18" ht="17.25" customHeight="1">
      <c r="A29" s="61" t="s">
        <v>39</v>
      </c>
      <c r="B29" s="61" t="s">
        <v>45</v>
      </c>
      <c r="C29" s="61">
        <v>14</v>
      </c>
      <c r="D29" s="62">
        <v>3</v>
      </c>
      <c r="E29" s="62">
        <v>7</v>
      </c>
      <c r="F29" s="62">
        <v>4</v>
      </c>
      <c r="G29" s="62"/>
      <c r="H29" s="61"/>
      <c r="I29" s="61"/>
      <c r="J29" s="66">
        <v>1</v>
      </c>
      <c r="K29" s="66">
        <f t="shared" si="2"/>
        <v>0.7142857142857143</v>
      </c>
      <c r="L29" s="69">
        <f t="shared" si="3"/>
        <v>3.9285714285714284</v>
      </c>
      <c r="M29" s="57">
        <v>14</v>
      </c>
      <c r="N29" s="57">
        <v>14</v>
      </c>
      <c r="O29" s="61"/>
      <c r="P29" s="44"/>
      <c r="Q29" s="44"/>
      <c r="R29" s="42"/>
    </row>
    <row r="30" spans="1:18" ht="17.25" customHeight="1">
      <c r="A30" s="61" t="s">
        <v>36</v>
      </c>
      <c r="B30" s="61" t="s">
        <v>46</v>
      </c>
      <c r="C30" s="61">
        <v>13</v>
      </c>
      <c r="D30" s="62">
        <v>3</v>
      </c>
      <c r="E30" s="62">
        <v>4</v>
      </c>
      <c r="F30" s="62">
        <v>6</v>
      </c>
      <c r="G30" s="62"/>
      <c r="H30" s="61"/>
      <c r="I30" s="61"/>
      <c r="J30" s="66">
        <v>1</v>
      </c>
      <c r="K30" s="66">
        <f>(D30+E30)/C30</f>
        <v>0.5384615384615384</v>
      </c>
      <c r="L30" s="69">
        <f t="shared" si="3"/>
        <v>3.769230769230769</v>
      </c>
      <c r="M30" s="57">
        <v>14</v>
      </c>
      <c r="N30" s="57">
        <v>14</v>
      </c>
      <c r="O30" s="61"/>
      <c r="P30" s="44"/>
      <c r="Q30" s="44"/>
      <c r="R30" s="42"/>
    </row>
    <row r="31" spans="1:18" ht="17.25" customHeight="1">
      <c r="A31" s="61" t="s">
        <v>39</v>
      </c>
      <c r="B31" s="61" t="s">
        <v>46</v>
      </c>
      <c r="C31" s="61">
        <v>13</v>
      </c>
      <c r="D31" s="62">
        <v>1</v>
      </c>
      <c r="E31" s="62">
        <v>3</v>
      </c>
      <c r="F31" s="62">
        <v>9</v>
      </c>
      <c r="G31" s="62"/>
      <c r="H31" s="61"/>
      <c r="I31" s="61"/>
      <c r="J31" s="66">
        <v>1</v>
      </c>
      <c r="K31" s="66">
        <f t="shared" si="2"/>
        <v>0.3076923076923077</v>
      </c>
      <c r="L31" s="69">
        <f t="shared" si="3"/>
        <v>3.3846153846153846</v>
      </c>
      <c r="M31" s="57">
        <v>14</v>
      </c>
      <c r="N31" s="57">
        <v>14</v>
      </c>
      <c r="O31" s="61"/>
      <c r="P31" s="44"/>
      <c r="Q31" s="44"/>
      <c r="R31" s="42"/>
    </row>
    <row r="32" spans="1:18" ht="17.25" customHeight="1">
      <c r="A32" s="61" t="s">
        <v>36</v>
      </c>
      <c r="B32" s="61" t="s">
        <v>60</v>
      </c>
      <c r="C32" s="61">
        <v>13</v>
      </c>
      <c r="D32" s="62">
        <v>2</v>
      </c>
      <c r="E32" s="62">
        <v>2</v>
      </c>
      <c r="F32" s="62">
        <v>8</v>
      </c>
      <c r="G32" s="62"/>
      <c r="H32" s="61"/>
      <c r="I32" s="61"/>
      <c r="J32" s="66">
        <v>1</v>
      </c>
      <c r="K32" s="66">
        <f t="shared" si="2"/>
        <v>0.3076923076923077</v>
      </c>
      <c r="L32" s="69">
        <f t="shared" si="3"/>
        <v>3.230769230769231</v>
      </c>
      <c r="M32" s="57">
        <v>14</v>
      </c>
      <c r="N32" s="57">
        <v>14</v>
      </c>
      <c r="O32" s="61"/>
      <c r="P32" s="44"/>
      <c r="Q32" s="44"/>
      <c r="R32" s="42"/>
    </row>
    <row r="33" spans="1:18" ht="17.25" customHeight="1">
      <c r="A33" s="61" t="s">
        <v>39</v>
      </c>
      <c r="B33" s="61" t="s">
        <v>60</v>
      </c>
      <c r="C33" s="61">
        <v>13</v>
      </c>
      <c r="D33" s="62">
        <v>1</v>
      </c>
      <c r="E33" s="62">
        <v>4</v>
      </c>
      <c r="F33" s="62">
        <v>8</v>
      </c>
      <c r="G33" s="62"/>
      <c r="H33" s="61"/>
      <c r="I33" s="61"/>
      <c r="J33" s="66">
        <v>1</v>
      </c>
      <c r="K33" s="66">
        <f t="shared" si="2"/>
        <v>0.38461538461538464</v>
      </c>
      <c r="L33" s="69">
        <f t="shared" si="3"/>
        <v>3.4615384615384617</v>
      </c>
      <c r="M33" s="57">
        <v>14</v>
      </c>
      <c r="N33" s="57">
        <v>14</v>
      </c>
      <c r="O33" s="61"/>
      <c r="P33" s="44"/>
      <c r="Q33" s="44"/>
      <c r="R33" s="42"/>
    </row>
    <row r="34" spans="1:18" ht="28.5">
      <c r="A34" s="58" t="s">
        <v>48</v>
      </c>
      <c r="B34" s="63"/>
      <c r="C34" s="63"/>
      <c r="D34" s="64"/>
      <c r="E34" s="64"/>
      <c r="F34" s="64"/>
      <c r="G34" s="64"/>
      <c r="H34" s="63"/>
      <c r="I34" s="63"/>
      <c r="J34" s="68">
        <v>1</v>
      </c>
      <c r="K34" s="68">
        <f>AVERAGE(K26:K33)</f>
        <v>0.5676510989010989</v>
      </c>
      <c r="L34" s="71">
        <f>AVERAGE(L26:L33)</f>
        <v>3.751488095238095</v>
      </c>
      <c r="M34" s="100">
        <f>SUM(M26:M33)</f>
        <v>112</v>
      </c>
      <c r="N34" s="100">
        <f>SUM(N26:N33)</f>
        <v>112</v>
      </c>
      <c r="O34" s="63"/>
      <c r="P34" s="44"/>
      <c r="Q34" s="44"/>
      <c r="R34" s="42"/>
    </row>
    <row r="35" spans="1:18" ht="15">
      <c r="A35" s="22" t="s">
        <v>28</v>
      </c>
      <c r="B35" s="35" t="s">
        <v>10</v>
      </c>
      <c r="C35" s="35">
        <v>13</v>
      </c>
      <c r="D35" s="35">
        <v>4</v>
      </c>
      <c r="E35" s="35">
        <v>6</v>
      </c>
      <c r="F35" s="35">
        <v>3</v>
      </c>
      <c r="G35" s="35"/>
      <c r="H35" s="35"/>
      <c r="I35" s="35"/>
      <c r="J35" s="66">
        <v>1</v>
      </c>
      <c r="K35" s="66">
        <f t="shared" si="2"/>
        <v>0.7692307692307693</v>
      </c>
      <c r="L35" s="69">
        <f t="shared" si="3"/>
        <v>4.076923076923077</v>
      </c>
      <c r="M35" s="57">
        <v>21</v>
      </c>
      <c r="N35" s="57">
        <v>21</v>
      </c>
      <c r="O35" s="34"/>
      <c r="P35" s="45"/>
      <c r="Q35" s="45"/>
      <c r="R35" s="42"/>
    </row>
    <row r="36" spans="1:18" ht="15">
      <c r="A36" s="22" t="s">
        <v>57</v>
      </c>
      <c r="B36" s="23" t="s">
        <v>10</v>
      </c>
      <c r="C36" s="23">
        <v>13</v>
      </c>
      <c r="D36" s="23">
        <v>7</v>
      </c>
      <c r="E36" s="23">
        <v>1</v>
      </c>
      <c r="F36" s="23">
        <v>5</v>
      </c>
      <c r="G36" s="23"/>
      <c r="H36" s="23"/>
      <c r="I36" s="23"/>
      <c r="J36" s="66">
        <v>1</v>
      </c>
      <c r="K36" s="66">
        <f t="shared" si="2"/>
        <v>0.6153846153846154</v>
      </c>
      <c r="L36" s="69">
        <f t="shared" si="3"/>
        <v>4.153846153846154</v>
      </c>
      <c r="M36" s="57">
        <v>21</v>
      </c>
      <c r="N36" s="57">
        <v>21</v>
      </c>
      <c r="O36" s="22"/>
      <c r="P36" s="45"/>
      <c r="Q36" s="45"/>
      <c r="R36" s="42"/>
    </row>
    <row r="37" spans="1:18" ht="15">
      <c r="A37" s="22" t="s">
        <v>28</v>
      </c>
      <c r="B37" s="23" t="s">
        <v>14</v>
      </c>
      <c r="C37" s="23">
        <v>11</v>
      </c>
      <c r="D37" s="23">
        <v>1</v>
      </c>
      <c r="E37" s="23">
        <v>5</v>
      </c>
      <c r="F37" s="23">
        <v>5</v>
      </c>
      <c r="G37" s="23"/>
      <c r="H37" s="23"/>
      <c r="I37" s="23"/>
      <c r="J37" s="66">
        <v>1</v>
      </c>
      <c r="K37" s="66">
        <f t="shared" si="2"/>
        <v>0.5454545454545454</v>
      </c>
      <c r="L37" s="69">
        <f t="shared" si="3"/>
        <v>3.6363636363636362</v>
      </c>
      <c r="M37" s="57">
        <v>21</v>
      </c>
      <c r="N37" s="57">
        <v>21</v>
      </c>
      <c r="O37" s="22"/>
      <c r="P37" s="43"/>
      <c r="Q37" s="43"/>
      <c r="R37" s="42"/>
    </row>
    <row r="38" spans="1:18" ht="15">
      <c r="A38" s="22" t="s">
        <v>57</v>
      </c>
      <c r="B38" s="23" t="s">
        <v>14</v>
      </c>
      <c r="C38" s="23">
        <v>12</v>
      </c>
      <c r="D38" s="23">
        <v>0</v>
      </c>
      <c r="E38" s="23">
        <v>6</v>
      </c>
      <c r="F38" s="23">
        <v>6</v>
      </c>
      <c r="G38" s="23"/>
      <c r="H38" s="23"/>
      <c r="I38" s="23"/>
      <c r="J38" s="66">
        <v>1</v>
      </c>
      <c r="K38" s="66">
        <f t="shared" si="2"/>
        <v>0.5</v>
      </c>
      <c r="L38" s="69">
        <f t="shared" si="3"/>
        <v>3.5</v>
      </c>
      <c r="M38" s="57">
        <v>21</v>
      </c>
      <c r="N38" s="57">
        <v>21</v>
      </c>
      <c r="O38" s="22"/>
      <c r="P38" s="43"/>
      <c r="Q38" s="43"/>
      <c r="R38" s="42"/>
    </row>
    <row r="39" spans="1:18" ht="15">
      <c r="A39" s="22" t="s">
        <v>39</v>
      </c>
      <c r="B39" s="23" t="s">
        <v>33</v>
      </c>
      <c r="C39" s="23">
        <v>13</v>
      </c>
      <c r="D39" s="23">
        <v>4</v>
      </c>
      <c r="E39" s="23">
        <v>7</v>
      </c>
      <c r="F39" s="23">
        <v>2</v>
      </c>
      <c r="G39" s="23"/>
      <c r="H39" s="23"/>
      <c r="I39" s="23"/>
      <c r="J39" s="66">
        <v>1</v>
      </c>
      <c r="K39" s="66">
        <f t="shared" si="2"/>
        <v>0.8461538461538461</v>
      </c>
      <c r="L39" s="69">
        <f t="shared" si="3"/>
        <v>4.153846153846154</v>
      </c>
      <c r="M39" s="57">
        <v>21</v>
      </c>
      <c r="N39" s="57">
        <v>21</v>
      </c>
      <c r="O39" s="22"/>
      <c r="P39" s="43"/>
      <c r="Q39" s="43"/>
      <c r="R39" s="42"/>
    </row>
    <row r="40" spans="1:18" ht="15">
      <c r="A40" s="22" t="s">
        <v>57</v>
      </c>
      <c r="B40" s="23" t="s">
        <v>33</v>
      </c>
      <c r="C40" s="23">
        <v>12</v>
      </c>
      <c r="D40" s="23">
        <v>5</v>
      </c>
      <c r="E40" s="23">
        <v>2</v>
      </c>
      <c r="F40" s="23">
        <v>5</v>
      </c>
      <c r="G40" s="23"/>
      <c r="H40" s="23"/>
      <c r="I40" s="23"/>
      <c r="J40" s="66">
        <v>1</v>
      </c>
      <c r="K40" s="66">
        <f t="shared" si="2"/>
        <v>0.5833333333333334</v>
      </c>
      <c r="L40" s="69">
        <f t="shared" si="3"/>
        <v>4</v>
      </c>
      <c r="M40" s="57">
        <v>21</v>
      </c>
      <c r="N40" s="57">
        <v>21</v>
      </c>
      <c r="O40" s="22"/>
      <c r="P40" s="43"/>
      <c r="Q40" s="43"/>
      <c r="R40" s="42"/>
    </row>
    <row r="41" spans="1:18" ht="15">
      <c r="A41" s="22" t="s">
        <v>57</v>
      </c>
      <c r="B41" s="23" t="s">
        <v>61</v>
      </c>
      <c r="C41" s="23">
        <v>12</v>
      </c>
      <c r="D41" s="23">
        <v>0</v>
      </c>
      <c r="E41" s="23">
        <v>3</v>
      </c>
      <c r="F41" s="23">
        <v>9</v>
      </c>
      <c r="G41" s="23"/>
      <c r="H41" s="23"/>
      <c r="I41" s="23"/>
      <c r="J41" s="66">
        <v>1</v>
      </c>
      <c r="K41" s="66">
        <f t="shared" si="2"/>
        <v>0.25</v>
      </c>
      <c r="L41" s="69">
        <f t="shared" si="3"/>
        <v>3.25</v>
      </c>
      <c r="M41" s="57">
        <v>14</v>
      </c>
      <c r="N41" s="57">
        <v>14</v>
      </c>
      <c r="O41" s="22"/>
      <c r="P41" s="43"/>
      <c r="Q41" s="43"/>
      <c r="R41" s="42"/>
    </row>
    <row r="42" spans="1:18" ht="14.25" customHeight="1">
      <c r="A42" s="24" t="s">
        <v>20</v>
      </c>
      <c r="B42" s="24"/>
      <c r="C42" s="25"/>
      <c r="D42" s="26"/>
      <c r="E42" s="26"/>
      <c r="F42" s="26"/>
      <c r="G42" s="27"/>
      <c r="H42" s="27"/>
      <c r="I42" s="26"/>
      <c r="J42" s="68">
        <v>1</v>
      </c>
      <c r="K42" s="68">
        <f>AVERAGE(K35:K41)</f>
        <v>0.5870795870795871</v>
      </c>
      <c r="L42" s="71">
        <f>AVERAGE(L35:L41)</f>
        <v>3.8244255744255744</v>
      </c>
      <c r="M42" s="27">
        <f>SUM(M35:M41)</f>
        <v>140</v>
      </c>
      <c r="N42" s="27">
        <f>SUM(N35:N41)</f>
        <v>140</v>
      </c>
      <c r="O42" s="27"/>
      <c r="P42" s="46"/>
      <c r="Q42" s="46"/>
      <c r="R42" s="42"/>
    </row>
    <row r="43" spans="1:18" ht="15">
      <c r="A43" s="22" t="s">
        <v>35</v>
      </c>
      <c r="B43" s="28" t="s">
        <v>15</v>
      </c>
      <c r="C43" s="28">
        <v>13</v>
      </c>
      <c r="D43" s="23">
        <v>4</v>
      </c>
      <c r="E43" s="28">
        <v>3</v>
      </c>
      <c r="F43" s="28">
        <v>6</v>
      </c>
      <c r="G43" s="23"/>
      <c r="H43" s="23"/>
      <c r="I43" s="23"/>
      <c r="J43" s="66">
        <v>1</v>
      </c>
      <c r="K43" s="66">
        <f t="shared" si="2"/>
        <v>0.5384615384615384</v>
      </c>
      <c r="L43" s="69">
        <f t="shared" si="3"/>
        <v>3.8461538461538463</v>
      </c>
      <c r="M43" s="57">
        <v>21</v>
      </c>
      <c r="N43" s="57">
        <v>21</v>
      </c>
      <c r="O43" s="22"/>
      <c r="P43" s="45"/>
      <c r="Q43" s="45"/>
      <c r="R43" s="42"/>
    </row>
    <row r="44" spans="1:18" ht="15">
      <c r="A44" s="22" t="s">
        <v>57</v>
      </c>
      <c r="B44" s="23" t="s">
        <v>15</v>
      </c>
      <c r="C44" s="28">
        <v>14</v>
      </c>
      <c r="D44" s="23">
        <v>5</v>
      </c>
      <c r="E44" s="23">
        <v>5</v>
      </c>
      <c r="F44" s="23">
        <v>4</v>
      </c>
      <c r="G44" s="23"/>
      <c r="H44" s="23"/>
      <c r="I44" s="23"/>
      <c r="J44" s="66">
        <v>1</v>
      </c>
      <c r="K44" s="66">
        <f t="shared" si="2"/>
        <v>0.7142857142857143</v>
      </c>
      <c r="L44" s="69">
        <f t="shared" si="3"/>
        <v>4.071428571428571</v>
      </c>
      <c r="M44" s="57">
        <v>21</v>
      </c>
      <c r="N44" s="57">
        <v>21</v>
      </c>
      <c r="O44" s="22"/>
      <c r="P44" s="45"/>
      <c r="Q44" s="45"/>
      <c r="R44" s="42"/>
    </row>
    <row r="45" spans="1:18" ht="15">
      <c r="A45" s="22" t="s">
        <v>57</v>
      </c>
      <c r="B45" s="23" t="s">
        <v>25</v>
      </c>
      <c r="C45" s="28">
        <v>10</v>
      </c>
      <c r="D45" s="23">
        <v>2</v>
      </c>
      <c r="E45" s="23">
        <v>2</v>
      </c>
      <c r="F45" s="23">
        <v>6</v>
      </c>
      <c r="G45" s="23"/>
      <c r="H45" s="23"/>
      <c r="I45" s="23"/>
      <c r="J45" s="66">
        <v>1</v>
      </c>
      <c r="K45" s="66">
        <f t="shared" si="2"/>
        <v>0.4</v>
      </c>
      <c r="L45" s="69">
        <f t="shared" si="3"/>
        <v>3.6</v>
      </c>
      <c r="M45" s="57">
        <v>21</v>
      </c>
      <c r="N45" s="57">
        <v>21</v>
      </c>
      <c r="O45" s="22"/>
      <c r="P45" s="43"/>
      <c r="Q45" s="43"/>
      <c r="R45" s="42"/>
    </row>
    <row r="46" spans="1:18" ht="15">
      <c r="A46" s="22" t="s">
        <v>35</v>
      </c>
      <c r="B46" s="23" t="s">
        <v>25</v>
      </c>
      <c r="C46" s="28">
        <v>14</v>
      </c>
      <c r="D46" s="23">
        <v>2</v>
      </c>
      <c r="E46" s="23">
        <v>3</v>
      </c>
      <c r="F46" s="23">
        <v>9</v>
      </c>
      <c r="G46" s="23"/>
      <c r="H46" s="23"/>
      <c r="I46" s="23"/>
      <c r="J46" s="66">
        <v>1</v>
      </c>
      <c r="K46" s="66">
        <f t="shared" si="2"/>
        <v>0.35714285714285715</v>
      </c>
      <c r="L46" s="69">
        <f t="shared" si="3"/>
        <v>3.5</v>
      </c>
      <c r="M46" s="57">
        <v>21</v>
      </c>
      <c r="N46" s="57">
        <v>21</v>
      </c>
      <c r="O46" s="22"/>
      <c r="P46" s="45"/>
      <c r="Q46" s="45"/>
      <c r="R46" s="42"/>
    </row>
    <row r="47" spans="1:18" ht="15">
      <c r="A47" s="22" t="s">
        <v>57</v>
      </c>
      <c r="B47" s="23" t="s">
        <v>34</v>
      </c>
      <c r="C47" s="28">
        <v>12</v>
      </c>
      <c r="D47" s="23">
        <v>1</v>
      </c>
      <c r="E47" s="23">
        <v>4</v>
      </c>
      <c r="F47" s="23">
        <v>7</v>
      </c>
      <c r="G47" s="23"/>
      <c r="H47" s="23"/>
      <c r="I47" s="23"/>
      <c r="J47" s="66">
        <v>1</v>
      </c>
      <c r="K47" s="66">
        <f t="shared" si="2"/>
        <v>0.4166666666666667</v>
      </c>
      <c r="L47" s="69">
        <f t="shared" si="3"/>
        <v>3.5</v>
      </c>
      <c r="M47" s="57">
        <v>21</v>
      </c>
      <c r="N47" s="57">
        <v>21</v>
      </c>
      <c r="O47" s="22"/>
      <c r="P47" s="45"/>
      <c r="Q47" s="45"/>
      <c r="R47" s="42"/>
    </row>
    <row r="48" spans="1:18" ht="15">
      <c r="A48" s="22" t="s">
        <v>35</v>
      </c>
      <c r="B48" s="23" t="s">
        <v>34</v>
      </c>
      <c r="C48" s="28">
        <v>12</v>
      </c>
      <c r="D48" s="23">
        <v>2</v>
      </c>
      <c r="E48" s="23">
        <v>3</v>
      </c>
      <c r="F48" s="23">
        <v>7</v>
      </c>
      <c r="G48" s="23"/>
      <c r="H48" s="23"/>
      <c r="I48" s="23"/>
      <c r="J48" s="66">
        <v>1</v>
      </c>
      <c r="K48" s="66">
        <f t="shared" si="2"/>
        <v>0.4166666666666667</v>
      </c>
      <c r="L48" s="69">
        <f t="shared" si="3"/>
        <v>3.5833333333333335</v>
      </c>
      <c r="M48" s="57">
        <v>21</v>
      </c>
      <c r="N48" s="57">
        <v>21</v>
      </c>
      <c r="O48" s="22"/>
      <c r="P48" s="45"/>
      <c r="Q48" s="45"/>
      <c r="R48" s="42"/>
    </row>
    <row r="49" spans="1:18" ht="15">
      <c r="A49" s="22" t="s">
        <v>57</v>
      </c>
      <c r="B49" s="23" t="s">
        <v>62</v>
      </c>
      <c r="C49" s="28">
        <v>12</v>
      </c>
      <c r="D49" s="23">
        <v>2</v>
      </c>
      <c r="E49" s="23">
        <v>7</v>
      </c>
      <c r="F49" s="23">
        <v>3</v>
      </c>
      <c r="G49" s="23"/>
      <c r="H49" s="23"/>
      <c r="I49" s="23"/>
      <c r="J49" s="66">
        <v>1</v>
      </c>
      <c r="K49" s="66">
        <f t="shared" si="2"/>
        <v>0.75</v>
      </c>
      <c r="L49" s="69">
        <f t="shared" si="3"/>
        <v>3.9166666666666665</v>
      </c>
      <c r="M49" s="57">
        <v>21</v>
      </c>
      <c r="N49" s="57">
        <v>21</v>
      </c>
      <c r="O49" s="22"/>
      <c r="P49" s="45"/>
      <c r="Q49" s="45"/>
      <c r="R49" s="42"/>
    </row>
    <row r="50" spans="1:18" ht="15">
      <c r="A50" s="22" t="s">
        <v>35</v>
      </c>
      <c r="B50" s="23" t="s">
        <v>62</v>
      </c>
      <c r="C50" s="28">
        <v>12</v>
      </c>
      <c r="D50" s="23">
        <v>1</v>
      </c>
      <c r="E50" s="23">
        <v>3</v>
      </c>
      <c r="F50" s="23">
        <v>8</v>
      </c>
      <c r="G50" s="23"/>
      <c r="H50" s="23"/>
      <c r="I50" s="23"/>
      <c r="J50" s="66">
        <v>1</v>
      </c>
      <c r="K50" s="66">
        <f t="shared" si="2"/>
        <v>0.3333333333333333</v>
      </c>
      <c r="L50" s="69">
        <f t="shared" si="3"/>
        <v>3.4166666666666665</v>
      </c>
      <c r="M50" s="57">
        <v>21</v>
      </c>
      <c r="N50" s="57">
        <v>21</v>
      </c>
      <c r="O50" s="22"/>
      <c r="P50" s="45"/>
      <c r="Q50" s="45"/>
      <c r="R50" s="42"/>
    </row>
    <row r="51" spans="1:18" ht="15">
      <c r="A51" s="24" t="s">
        <v>21</v>
      </c>
      <c r="B51" s="24"/>
      <c r="C51" s="25"/>
      <c r="D51" s="26"/>
      <c r="E51" s="26"/>
      <c r="F51" s="26"/>
      <c r="G51" s="27"/>
      <c r="H51" s="27"/>
      <c r="I51" s="26"/>
      <c r="J51" s="68">
        <v>1</v>
      </c>
      <c r="K51" s="68">
        <f>AVERAGE(K43:K50)</f>
        <v>0.49081959706959705</v>
      </c>
      <c r="L51" s="71">
        <f>AVERAGE(L43:L50)</f>
        <v>3.6792811355311357</v>
      </c>
      <c r="M51" s="27">
        <f>SUM(M43:M50)</f>
        <v>168</v>
      </c>
      <c r="N51" s="27">
        <f>SUM(N43:N50)</f>
        <v>168</v>
      </c>
      <c r="O51" s="27"/>
      <c r="P51" s="45"/>
      <c r="Q51" s="45"/>
      <c r="R51" s="42"/>
    </row>
    <row r="52" spans="1:18" ht="15">
      <c r="A52" s="34" t="s">
        <v>36</v>
      </c>
      <c r="B52" s="28" t="s">
        <v>16</v>
      </c>
      <c r="C52" s="23">
        <v>14</v>
      </c>
      <c r="D52" s="23">
        <v>3</v>
      </c>
      <c r="E52" s="23">
        <v>8</v>
      </c>
      <c r="F52" s="23">
        <v>3</v>
      </c>
      <c r="G52" s="23"/>
      <c r="H52" s="23"/>
      <c r="I52" s="23"/>
      <c r="J52" s="66">
        <v>1</v>
      </c>
      <c r="K52" s="66">
        <f t="shared" si="2"/>
        <v>0.7857142857142857</v>
      </c>
      <c r="L52" s="69">
        <f t="shared" si="3"/>
        <v>4</v>
      </c>
      <c r="M52" s="57">
        <v>21</v>
      </c>
      <c r="N52" s="57">
        <v>21</v>
      </c>
      <c r="O52" s="22"/>
      <c r="P52" s="45"/>
      <c r="Q52" s="45"/>
      <c r="R52" s="42"/>
    </row>
    <row r="53" spans="1:18" ht="15">
      <c r="A53" s="22" t="s">
        <v>28</v>
      </c>
      <c r="B53" s="28" t="s">
        <v>16</v>
      </c>
      <c r="C53" s="23">
        <v>14</v>
      </c>
      <c r="D53" s="23">
        <v>1</v>
      </c>
      <c r="E53" s="23">
        <v>8</v>
      </c>
      <c r="F53" s="23">
        <v>5</v>
      </c>
      <c r="G53" s="23"/>
      <c r="H53" s="23"/>
      <c r="I53" s="23"/>
      <c r="J53" s="66">
        <v>1</v>
      </c>
      <c r="K53" s="66">
        <f t="shared" si="2"/>
        <v>0.6428571428571429</v>
      </c>
      <c r="L53" s="69">
        <f t="shared" si="3"/>
        <v>3.7142857142857144</v>
      </c>
      <c r="M53" s="57">
        <v>21</v>
      </c>
      <c r="N53" s="57">
        <v>21</v>
      </c>
      <c r="O53" s="22"/>
      <c r="P53" s="45"/>
      <c r="Q53" s="45"/>
      <c r="R53" s="42"/>
    </row>
    <row r="54" spans="1:18" ht="15">
      <c r="A54" s="22" t="s">
        <v>28</v>
      </c>
      <c r="B54" s="23" t="s">
        <v>29</v>
      </c>
      <c r="C54" s="23">
        <v>12</v>
      </c>
      <c r="D54" s="23">
        <v>0</v>
      </c>
      <c r="E54" s="23">
        <v>6</v>
      </c>
      <c r="F54" s="23">
        <v>6</v>
      </c>
      <c r="G54" s="23"/>
      <c r="H54" s="23"/>
      <c r="I54" s="23"/>
      <c r="J54" s="66">
        <v>1</v>
      </c>
      <c r="K54" s="66">
        <f t="shared" si="2"/>
        <v>0.5</v>
      </c>
      <c r="L54" s="69">
        <f t="shared" si="3"/>
        <v>3.5</v>
      </c>
      <c r="M54" s="57">
        <v>21</v>
      </c>
      <c r="N54" s="57">
        <v>21</v>
      </c>
      <c r="O54" s="22"/>
      <c r="P54" s="43"/>
      <c r="Q54" s="43"/>
      <c r="R54" s="42"/>
    </row>
    <row r="55" spans="1:18" ht="15">
      <c r="A55" s="34" t="s">
        <v>36</v>
      </c>
      <c r="B55" s="23" t="s">
        <v>29</v>
      </c>
      <c r="C55" s="23">
        <v>15</v>
      </c>
      <c r="D55" s="23">
        <v>1</v>
      </c>
      <c r="E55" s="23">
        <v>8</v>
      </c>
      <c r="F55" s="23">
        <v>6</v>
      </c>
      <c r="G55" s="23"/>
      <c r="H55" s="23"/>
      <c r="I55" s="23"/>
      <c r="J55" s="66">
        <v>1</v>
      </c>
      <c r="K55" s="66">
        <f t="shared" si="2"/>
        <v>0.6</v>
      </c>
      <c r="L55" s="69">
        <f t="shared" si="3"/>
        <v>3.6666666666666665</v>
      </c>
      <c r="M55" s="57">
        <v>21</v>
      </c>
      <c r="N55" s="57">
        <v>21</v>
      </c>
      <c r="O55" s="22"/>
      <c r="P55" s="45"/>
      <c r="Q55" s="45"/>
      <c r="R55" s="42"/>
    </row>
    <row r="56" spans="1:18" ht="15">
      <c r="A56" s="34" t="s">
        <v>36</v>
      </c>
      <c r="B56" s="23" t="s">
        <v>37</v>
      </c>
      <c r="C56" s="23">
        <v>14</v>
      </c>
      <c r="D56" s="23">
        <v>0</v>
      </c>
      <c r="E56" s="23">
        <v>8</v>
      </c>
      <c r="F56" s="23">
        <v>6</v>
      </c>
      <c r="G56" s="23"/>
      <c r="H56" s="23"/>
      <c r="I56" s="23"/>
      <c r="J56" s="66">
        <v>1</v>
      </c>
      <c r="K56" s="66">
        <f t="shared" si="2"/>
        <v>0.5714285714285714</v>
      </c>
      <c r="L56" s="69">
        <f t="shared" si="3"/>
        <v>3.5714285714285716</v>
      </c>
      <c r="M56" s="57">
        <v>21</v>
      </c>
      <c r="N56" s="57">
        <v>21</v>
      </c>
      <c r="O56" s="22"/>
      <c r="P56" s="45"/>
      <c r="Q56" s="45"/>
      <c r="R56" s="42"/>
    </row>
    <row r="57" spans="1:18" ht="15">
      <c r="A57" s="22" t="s">
        <v>28</v>
      </c>
      <c r="B57" s="23" t="s">
        <v>37</v>
      </c>
      <c r="C57" s="23">
        <v>14</v>
      </c>
      <c r="D57" s="23">
        <v>2</v>
      </c>
      <c r="E57" s="23">
        <v>7</v>
      </c>
      <c r="F57" s="23">
        <v>5</v>
      </c>
      <c r="G57" s="23"/>
      <c r="H57" s="23"/>
      <c r="I57" s="23"/>
      <c r="J57" s="66">
        <v>1</v>
      </c>
      <c r="K57" s="66">
        <f t="shared" si="2"/>
        <v>0.6428571428571429</v>
      </c>
      <c r="L57" s="69">
        <f t="shared" si="3"/>
        <v>3.7857142857142856</v>
      </c>
      <c r="M57" s="57">
        <v>21</v>
      </c>
      <c r="N57" s="57">
        <v>21</v>
      </c>
      <c r="O57" s="22"/>
      <c r="P57" s="45"/>
      <c r="Q57" s="45"/>
      <c r="R57" s="42"/>
    </row>
    <row r="58" spans="1:18" ht="15">
      <c r="A58" s="24" t="s">
        <v>22</v>
      </c>
      <c r="B58" s="24"/>
      <c r="C58" s="25"/>
      <c r="D58" s="26"/>
      <c r="E58" s="26"/>
      <c r="F58" s="26"/>
      <c r="G58" s="27"/>
      <c r="H58" s="27"/>
      <c r="I58" s="26"/>
      <c r="J58" s="68">
        <v>1</v>
      </c>
      <c r="K58" s="68">
        <f>AVERAGE(K52:K57)</f>
        <v>0.6238095238095237</v>
      </c>
      <c r="L58" s="71">
        <f>AVERAGE(L52:L57)</f>
        <v>3.706349206349206</v>
      </c>
      <c r="M58" s="27">
        <f>SUM(M52:M57)</f>
        <v>126</v>
      </c>
      <c r="N58" s="27">
        <f>SUM(N52:N57)</f>
        <v>126</v>
      </c>
      <c r="O58" s="27"/>
      <c r="P58" s="46"/>
      <c r="Q58" s="46"/>
      <c r="R58" s="42"/>
    </row>
    <row r="59" spans="1:18" ht="15">
      <c r="A59" s="22" t="s">
        <v>32</v>
      </c>
      <c r="B59" s="23" t="s">
        <v>17</v>
      </c>
      <c r="C59" s="23">
        <v>13</v>
      </c>
      <c r="D59" s="23">
        <v>3</v>
      </c>
      <c r="E59" s="23">
        <v>4</v>
      </c>
      <c r="F59" s="23">
        <v>6</v>
      </c>
      <c r="G59" s="23"/>
      <c r="H59" s="23"/>
      <c r="I59" s="23"/>
      <c r="J59" s="66">
        <v>1</v>
      </c>
      <c r="K59" s="66">
        <f t="shared" si="2"/>
        <v>0.5384615384615384</v>
      </c>
      <c r="L59" s="69">
        <f t="shared" si="3"/>
        <v>3.769230769230769</v>
      </c>
      <c r="M59" s="57">
        <v>21</v>
      </c>
      <c r="N59" s="57">
        <v>21</v>
      </c>
      <c r="O59" s="23"/>
      <c r="P59" s="45"/>
      <c r="Q59" s="45"/>
      <c r="R59" s="42"/>
    </row>
    <row r="60" spans="1:18" ht="15">
      <c r="A60" s="22" t="s">
        <v>35</v>
      </c>
      <c r="B60" s="23" t="s">
        <v>17</v>
      </c>
      <c r="C60" s="23">
        <v>13</v>
      </c>
      <c r="D60" s="23">
        <v>3</v>
      </c>
      <c r="E60" s="23">
        <v>5</v>
      </c>
      <c r="F60" s="23">
        <v>5</v>
      </c>
      <c r="G60" s="23"/>
      <c r="H60" s="23"/>
      <c r="I60" s="23"/>
      <c r="J60" s="66">
        <v>1</v>
      </c>
      <c r="K60" s="66">
        <f t="shared" si="2"/>
        <v>0.6153846153846154</v>
      </c>
      <c r="L60" s="69">
        <f t="shared" si="3"/>
        <v>3.8461538461538463</v>
      </c>
      <c r="M60" s="57">
        <v>21</v>
      </c>
      <c r="N60" s="57">
        <v>21</v>
      </c>
      <c r="O60" s="23"/>
      <c r="P60" s="45"/>
      <c r="Q60" s="45"/>
      <c r="R60" s="42"/>
    </row>
    <row r="61" spans="1:18" ht="15">
      <c r="A61" s="22" t="s">
        <v>35</v>
      </c>
      <c r="B61" s="23" t="s">
        <v>26</v>
      </c>
      <c r="C61" s="23">
        <v>12</v>
      </c>
      <c r="D61" s="23">
        <v>1</v>
      </c>
      <c r="E61" s="23">
        <v>8</v>
      </c>
      <c r="F61" s="23">
        <v>3</v>
      </c>
      <c r="G61" s="23"/>
      <c r="H61" s="23"/>
      <c r="I61" s="23"/>
      <c r="J61" s="66">
        <v>1</v>
      </c>
      <c r="K61" s="66">
        <f t="shared" si="2"/>
        <v>0.75</v>
      </c>
      <c r="L61" s="69">
        <f t="shared" si="3"/>
        <v>3.8333333333333335</v>
      </c>
      <c r="M61" s="57">
        <v>21</v>
      </c>
      <c r="N61" s="57">
        <v>21</v>
      </c>
      <c r="O61" s="23"/>
      <c r="P61" s="43"/>
      <c r="Q61" s="43"/>
      <c r="R61" s="42"/>
    </row>
    <row r="62" spans="1:18" ht="15">
      <c r="A62" s="22" t="s">
        <v>36</v>
      </c>
      <c r="B62" s="23" t="s">
        <v>26</v>
      </c>
      <c r="C62" s="23">
        <v>15</v>
      </c>
      <c r="D62" s="23">
        <v>7</v>
      </c>
      <c r="E62" s="23">
        <v>2</v>
      </c>
      <c r="F62" s="23">
        <v>6</v>
      </c>
      <c r="G62" s="23"/>
      <c r="H62" s="23"/>
      <c r="I62" s="23"/>
      <c r="J62" s="66">
        <v>1</v>
      </c>
      <c r="K62" s="66">
        <f t="shared" si="2"/>
        <v>0.6</v>
      </c>
      <c r="L62" s="69">
        <f t="shared" si="3"/>
        <v>4.066666666666666</v>
      </c>
      <c r="M62" s="57">
        <v>21</v>
      </c>
      <c r="N62" s="57">
        <v>21</v>
      </c>
      <c r="O62" s="23"/>
      <c r="P62" s="45"/>
      <c r="Q62" s="45"/>
      <c r="R62" s="42"/>
    </row>
    <row r="63" spans="1:18" ht="15">
      <c r="A63" s="22" t="s">
        <v>35</v>
      </c>
      <c r="B63" s="23" t="s">
        <v>63</v>
      </c>
      <c r="C63" s="23">
        <v>12</v>
      </c>
      <c r="D63" s="23">
        <v>1</v>
      </c>
      <c r="E63" s="23">
        <v>2</v>
      </c>
      <c r="F63" s="23">
        <v>9</v>
      </c>
      <c r="G63" s="23"/>
      <c r="H63" s="23"/>
      <c r="I63" s="23"/>
      <c r="J63" s="66">
        <v>1</v>
      </c>
      <c r="K63" s="66">
        <f t="shared" si="2"/>
        <v>0.25</v>
      </c>
      <c r="L63" s="69">
        <f t="shared" si="3"/>
        <v>3.3333333333333335</v>
      </c>
      <c r="M63" s="57">
        <v>21</v>
      </c>
      <c r="N63" s="57">
        <v>21</v>
      </c>
      <c r="O63" s="23"/>
      <c r="P63" s="45"/>
      <c r="Q63" s="45"/>
      <c r="R63" s="42"/>
    </row>
    <row r="64" spans="1:18" ht="15">
      <c r="A64" s="22" t="s">
        <v>36</v>
      </c>
      <c r="B64" s="23" t="s">
        <v>63</v>
      </c>
      <c r="C64" s="23">
        <v>13</v>
      </c>
      <c r="D64" s="23">
        <v>4</v>
      </c>
      <c r="E64" s="23">
        <v>5</v>
      </c>
      <c r="F64" s="23">
        <v>4</v>
      </c>
      <c r="G64" s="23"/>
      <c r="H64" s="23"/>
      <c r="I64" s="23"/>
      <c r="J64" s="66">
        <v>1</v>
      </c>
      <c r="K64" s="66">
        <f t="shared" si="2"/>
        <v>0.6923076923076923</v>
      </c>
      <c r="L64" s="69">
        <f t="shared" si="3"/>
        <v>4</v>
      </c>
      <c r="M64" s="57">
        <v>21</v>
      </c>
      <c r="N64" s="57">
        <v>21</v>
      </c>
      <c r="O64" s="23"/>
      <c r="P64" s="45"/>
      <c r="Q64" s="45"/>
      <c r="R64" s="42"/>
    </row>
    <row r="65" spans="1:18" ht="15">
      <c r="A65" s="24" t="s">
        <v>24</v>
      </c>
      <c r="B65" s="24"/>
      <c r="C65" s="25"/>
      <c r="D65" s="26"/>
      <c r="E65" s="26"/>
      <c r="F65" s="26"/>
      <c r="G65" s="27"/>
      <c r="H65" s="27"/>
      <c r="I65" s="26"/>
      <c r="J65" s="68">
        <v>1</v>
      </c>
      <c r="K65" s="68">
        <f>AVERAGE(K59:K64)</f>
        <v>0.5743589743589744</v>
      </c>
      <c r="L65" s="71">
        <f>AVERAGE(L59:L64)</f>
        <v>3.808119658119658</v>
      </c>
      <c r="M65" s="27">
        <f>SUM(M59:M64)</f>
        <v>126</v>
      </c>
      <c r="N65" s="27">
        <f>SUM(N59:N64)</f>
        <v>126</v>
      </c>
      <c r="O65" s="27"/>
      <c r="P65" s="46"/>
      <c r="Q65" s="46"/>
      <c r="R65" s="42"/>
    </row>
    <row r="66" spans="1:18" ht="15">
      <c r="A66" s="22" t="s">
        <v>28</v>
      </c>
      <c r="B66" s="28" t="s">
        <v>18</v>
      </c>
      <c r="C66" s="23">
        <v>13</v>
      </c>
      <c r="D66" s="23">
        <v>2</v>
      </c>
      <c r="E66" s="23">
        <v>7</v>
      </c>
      <c r="F66" s="23">
        <v>4</v>
      </c>
      <c r="G66" s="23"/>
      <c r="H66" s="23"/>
      <c r="I66" s="23"/>
      <c r="J66" s="66">
        <v>1</v>
      </c>
      <c r="K66" s="66">
        <f t="shared" si="2"/>
        <v>0.6923076923076923</v>
      </c>
      <c r="L66" s="69">
        <f t="shared" si="3"/>
        <v>3.8461538461538463</v>
      </c>
      <c r="M66" s="57">
        <v>21</v>
      </c>
      <c r="N66" s="57">
        <v>21</v>
      </c>
      <c r="O66" s="22"/>
      <c r="P66" s="45"/>
      <c r="Q66" s="45"/>
      <c r="R66" s="42"/>
    </row>
    <row r="67" spans="1:18" ht="15">
      <c r="A67" s="22" t="s">
        <v>35</v>
      </c>
      <c r="B67" s="28" t="s">
        <v>18</v>
      </c>
      <c r="C67" s="23">
        <v>12</v>
      </c>
      <c r="D67" s="23">
        <v>3</v>
      </c>
      <c r="E67" s="23">
        <v>5</v>
      </c>
      <c r="F67" s="23">
        <v>4</v>
      </c>
      <c r="G67" s="23"/>
      <c r="H67" s="23"/>
      <c r="I67" s="23"/>
      <c r="J67" s="66">
        <v>1</v>
      </c>
      <c r="K67" s="66">
        <f t="shared" si="2"/>
        <v>0.6666666666666666</v>
      </c>
      <c r="L67" s="69">
        <f t="shared" si="3"/>
        <v>3.9166666666666665</v>
      </c>
      <c r="M67" s="57">
        <v>21</v>
      </c>
      <c r="N67" s="57">
        <v>21</v>
      </c>
      <c r="O67" s="22"/>
      <c r="P67" s="45"/>
      <c r="Q67" s="45"/>
      <c r="R67" s="42"/>
    </row>
    <row r="68" spans="1:18" ht="15">
      <c r="A68" s="22" t="s">
        <v>32</v>
      </c>
      <c r="B68" s="28" t="s">
        <v>27</v>
      </c>
      <c r="C68" s="23">
        <v>12</v>
      </c>
      <c r="D68" s="23">
        <v>0</v>
      </c>
      <c r="E68" s="23">
        <v>8</v>
      </c>
      <c r="F68" s="23">
        <v>4</v>
      </c>
      <c r="G68" s="23"/>
      <c r="H68" s="23"/>
      <c r="I68" s="23"/>
      <c r="J68" s="66">
        <v>1</v>
      </c>
      <c r="K68" s="66">
        <f t="shared" si="2"/>
        <v>0.6666666666666666</v>
      </c>
      <c r="L68" s="69">
        <f t="shared" si="3"/>
        <v>3.6666666666666665</v>
      </c>
      <c r="M68" s="57">
        <v>21</v>
      </c>
      <c r="N68" s="57">
        <v>21</v>
      </c>
      <c r="O68" s="22"/>
      <c r="P68" s="43"/>
      <c r="Q68" s="43"/>
      <c r="R68" s="42"/>
    </row>
    <row r="69" spans="1:18" ht="15">
      <c r="A69" s="22" t="s">
        <v>35</v>
      </c>
      <c r="B69" s="28" t="s">
        <v>27</v>
      </c>
      <c r="C69" s="23">
        <v>12</v>
      </c>
      <c r="D69" s="23">
        <v>1</v>
      </c>
      <c r="E69" s="23">
        <v>3</v>
      </c>
      <c r="F69" s="23">
        <v>8</v>
      </c>
      <c r="G69" s="23"/>
      <c r="H69" s="23"/>
      <c r="I69" s="23"/>
      <c r="J69" s="66">
        <v>1</v>
      </c>
      <c r="K69" s="66">
        <f t="shared" si="2"/>
        <v>0.3333333333333333</v>
      </c>
      <c r="L69" s="69">
        <f t="shared" si="3"/>
        <v>3.4166666666666665</v>
      </c>
      <c r="M69" s="57">
        <v>21</v>
      </c>
      <c r="N69" s="57">
        <v>21</v>
      </c>
      <c r="O69" s="22"/>
      <c r="P69" s="43"/>
      <c r="Q69" s="43"/>
      <c r="R69" s="42"/>
    </row>
    <row r="70" spans="1:18" ht="15">
      <c r="A70" s="22" t="s">
        <v>32</v>
      </c>
      <c r="B70" s="28" t="s">
        <v>19</v>
      </c>
      <c r="C70" s="23">
        <v>12</v>
      </c>
      <c r="D70" s="23">
        <v>0</v>
      </c>
      <c r="E70" s="23">
        <v>5</v>
      </c>
      <c r="F70" s="23">
        <v>7</v>
      </c>
      <c r="G70" s="23"/>
      <c r="H70" s="23"/>
      <c r="I70" s="23"/>
      <c r="J70" s="66">
        <v>1</v>
      </c>
      <c r="K70" s="66">
        <f t="shared" si="2"/>
        <v>0.4166666666666667</v>
      </c>
      <c r="L70" s="69">
        <f t="shared" si="3"/>
        <v>3.4166666666666665</v>
      </c>
      <c r="M70" s="57">
        <v>21</v>
      </c>
      <c r="N70" s="57">
        <v>21</v>
      </c>
      <c r="O70" s="22"/>
      <c r="P70" s="43"/>
      <c r="Q70" s="43"/>
      <c r="R70" s="42"/>
    </row>
    <row r="71" spans="1:18" ht="15">
      <c r="A71" s="22" t="s">
        <v>35</v>
      </c>
      <c r="B71" s="28" t="s">
        <v>19</v>
      </c>
      <c r="C71" s="23">
        <v>14</v>
      </c>
      <c r="D71" s="23">
        <v>2</v>
      </c>
      <c r="E71" s="23">
        <v>3</v>
      </c>
      <c r="F71" s="23">
        <v>9</v>
      </c>
      <c r="G71" s="23"/>
      <c r="H71" s="23"/>
      <c r="I71" s="23"/>
      <c r="J71" s="66">
        <v>1</v>
      </c>
      <c r="K71" s="66">
        <f t="shared" si="2"/>
        <v>0.35714285714285715</v>
      </c>
      <c r="L71" s="69">
        <f t="shared" si="3"/>
        <v>3.5</v>
      </c>
      <c r="M71" s="57">
        <v>21</v>
      </c>
      <c r="N71" s="57">
        <v>21</v>
      </c>
      <c r="O71" s="22"/>
      <c r="P71" s="43"/>
      <c r="Q71" s="43"/>
      <c r="R71" s="42"/>
    </row>
    <row r="72" spans="1:18" ht="15">
      <c r="A72" s="24" t="s">
        <v>23</v>
      </c>
      <c r="B72" s="49"/>
      <c r="C72" s="49"/>
      <c r="D72" s="49"/>
      <c r="E72" s="49"/>
      <c r="F72" s="49"/>
      <c r="G72" s="49"/>
      <c r="H72" s="49"/>
      <c r="I72" s="49"/>
      <c r="J72" s="68">
        <v>1</v>
      </c>
      <c r="K72" s="68">
        <f>AVERAGE(K66:K71)</f>
        <v>0.5221306471306472</v>
      </c>
      <c r="L72" s="71">
        <f>AVERAGE(L66:L71)</f>
        <v>3.6271367521367517</v>
      </c>
      <c r="M72" s="49">
        <f>SUM(M66:M71)</f>
        <v>126</v>
      </c>
      <c r="N72" s="49">
        <f>SUM(N66:N71)</f>
        <v>126</v>
      </c>
      <c r="O72" s="50"/>
      <c r="P72" s="43"/>
      <c r="Q72" s="43"/>
      <c r="R72" s="42"/>
    </row>
    <row r="73" spans="1:18" s="12" customFormat="1" ht="15">
      <c r="A73" s="84" t="s">
        <v>28</v>
      </c>
      <c r="B73" s="28" t="s">
        <v>53</v>
      </c>
      <c r="C73" s="28">
        <v>21</v>
      </c>
      <c r="D73" s="28">
        <v>4</v>
      </c>
      <c r="E73" s="28">
        <v>8</v>
      </c>
      <c r="F73" s="28">
        <v>9</v>
      </c>
      <c r="G73" s="28"/>
      <c r="H73" s="28"/>
      <c r="I73" s="28"/>
      <c r="J73" s="66">
        <v>1</v>
      </c>
      <c r="K73" s="74">
        <f>(D73+E73)/C73</f>
        <v>0.5714285714285714</v>
      </c>
      <c r="L73" s="75">
        <f>(5*D73+4*E73+3*F73)/C73</f>
        <v>3.761904761904762</v>
      </c>
      <c r="M73" s="28">
        <v>21</v>
      </c>
      <c r="N73" s="28">
        <v>21</v>
      </c>
      <c r="O73" s="85"/>
      <c r="P73" s="43"/>
      <c r="Q73" s="43"/>
      <c r="R73" s="42"/>
    </row>
    <row r="74" spans="1:18" s="82" customFormat="1" ht="15">
      <c r="A74" s="86" t="s">
        <v>54</v>
      </c>
      <c r="B74" s="87"/>
      <c r="C74" s="87"/>
      <c r="D74" s="87"/>
      <c r="E74" s="87"/>
      <c r="F74" s="87"/>
      <c r="G74" s="87"/>
      <c r="H74" s="87"/>
      <c r="I74" s="87"/>
      <c r="J74" s="78">
        <v>1</v>
      </c>
      <c r="K74" s="78">
        <v>0.6190476190476191</v>
      </c>
      <c r="L74" s="79">
        <v>3.7142857142857144</v>
      </c>
      <c r="M74" s="87">
        <f>SUM(M73)</f>
        <v>21</v>
      </c>
      <c r="N74" s="87">
        <f>SUM(N73)</f>
        <v>21</v>
      </c>
      <c r="O74" s="88"/>
      <c r="P74" s="89"/>
      <c r="Q74" s="89"/>
      <c r="R74" s="81"/>
    </row>
    <row r="75" spans="1:18" s="12" customFormat="1" ht="15">
      <c r="A75" s="84" t="s">
        <v>28</v>
      </c>
      <c r="B75" s="28" t="s">
        <v>55</v>
      </c>
      <c r="C75" s="28">
        <v>21</v>
      </c>
      <c r="D75" s="28">
        <v>3</v>
      </c>
      <c r="E75" s="28">
        <v>14</v>
      </c>
      <c r="F75" s="28">
        <v>4</v>
      </c>
      <c r="G75" s="28"/>
      <c r="H75" s="28"/>
      <c r="I75" s="28"/>
      <c r="J75" s="66">
        <v>1</v>
      </c>
      <c r="K75" s="74">
        <f t="shared" si="2"/>
        <v>0.8095238095238095</v>
      </c>
      <c r="L75" s="75">
        <f t="shared" si="3"/>
        <v>3.9523809523809526</v>
      </c>
      <c r="M75" s="28">
        <v>21</v>
      </c>
      <c r="N75" s="28">
        <v>21</v>
      </c>
      <c r="O75" s="85"/>
      <c r="P75" s="43"/>
      <c r="Q75" s="43"/>
      <c r="R75" s="42"/>
    </row>
    <row r="76" spans="1:18" s="82" customFormat="1" ht="15">
      <c r="A76" s="86" t="s">
        <v>56</v>
      </c>
      <c r="B76" s="87"/>
      <c r="C76" s="87"/>
      <c r="D76" s="87"/>
      <c r="E76" s="87"/>
      <c r="F76" s="87"/>
      <c r="G76" s="87"/>
      <c r="H76" s="87"/>
      <c r="I76" s="87"/>
      <c r="J76" s="78">
        <v>1</v>
      </c>
      <c r="K76" s="78">
        <v>0.75</v>
      </c>
      <c r="L76" s="79">
        <v>4.083333333333333</v>
      </c>
      <c r="M76" s="87">
        <v>21</v>
      </c>
      <c r="N76" s="87">
        <v>21</v>
      </c>
      <c r="O76" s="88"/>
      <c r="P76" s="89"/>
      <c r="Q76" s="89"/>
      <c r="R76" s="81"/>
    </row>
    <row r="77" spans="1:18" ht="15.75">
      <c r="A77" s="29" t="s">
        <v>31</v>
      </c>
      <c r="B77" s="29"/>
      <c r="C77" s="30"/>
      <c r="D77" s="30"/>
      <c r="E77" s="30"/>
      <c r="F77" s="30"/>
      <c r="G77" s="31"/>
      <c r="H77" s="31"/>
      <c r="I77" s="31"/>
      <c r="J77" s="68">
        <v>1</v>
      </c>
      <c r="K77" s="68">
        <f>(K14+K25+K34+K42+K51+K58+K65+K72+K74+K76)/10</f>
        <v>0.6057387742975978</v>
      </c>
      <c r="L77" s="71">
        <f>(L14+L25+L34+L42+L51+L58+L65+L72+L74+L76)/10</f>
        <v>3.805142846532552</v>
      </c>
      <c r="M77" s="71">
        <f>(M14+M25+M34+M42+M51+M58+M65+M72+M74+M76)</f>
        <v>1092</v>
      </c>
      <c r="N77" s="71">
        <f>(N14+N25+N34+N42+N51+N58+N65+N72+N74+N76)</f>
        <v>1092</v>
      </c>
      <c r="O77" s="33"/>
      <c r="P77" s="47"/>
      <c r="Q77" s="47"/>
      <c r="R77" s="42"/>
    </row>
    <row r="78" spans="1:18" ht="15.75">
      <c r="A78" s="13"/>
      <c r="B78" s="13"/>
      <c r="C78" s="14"/>
      <c r="D78" s="14"/>
      <c r="E78" s="14"/>
      <c r="F78" s="14"/>
      <c r="G78" s="14"/>
      <c r="H78" s="14"/>
      <c r="I78" s="14"/>
      <c r="J78" s="15"/>
      <c r="K78" s="67"/>
      <c r="L78" s="70"/>
      <c r="M78" s="16"/>
      <c r="N78" s="16"/>
      <c r="O78" s="16"/>
      <c r="P78" s="48"/>
      <c r="Q78" s="48"/>
      <c r="R78" s="42"/>
    </row>
    <row r="79" spans="1:18" ht="15.75">
      <c r="A79" s="17"/>
      <c r="B79" s="17"/>
      <c r="C79" s="18"/>
      <c r="D79" s="18"/>
      <c r="E79" s="18"/>
      <c r="F79" s="18"/>
      <c r="G79" s="19"/>
      <c r="H79" s="19"/>
      <c r="I79" s="19"/>
      <c r="J79" s="20"/>
      <c r="K79" s="67"/>
      <c r="L79" s="19"/>
      <c r="M79" s="16"/>
      <c r="N79" s="16"/>
      <c r="O79" s="16"/>
      <c r="P79" s="48"/>
      <c r="Q79" s="48"/>
      <c r="R79" s="42"/>
    </row>
    <row r="80" spans="1:18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67"/>
      <c r="L80" s="12"/>
      <c r="M80" s="12"/>
      <c r="N80" s="12"/>
      <c r="O80" s="12"/>
      <c r="P80" s="42"/>
      <c r="Q80" s="42"/>
      <c r="R80" s="42"/>
    </row>
    <row r="81" spans="11:18" ht="15">
      <c r="K81" s="67"/>
      <c r="P81" s="42"/>
      <c r="Q81" s="42"/>
      <c r="R81" s="42"/>
    </row>
    <row r="82" ht="15">
      <c r="K82" s="67"/>
    </row>
  </sheetData>
  <sheetProtection/>
  <mergeCells count="4">
    <mergeCell ref="A1:O1"/>
    <mergeCell ref="A3:O3"/>
    <mergeCell ref="D4:E4"/>
    <mergeCell ref="M4:N4"/>
  </mergeCells>
  <printOptions/>
  <pageMargins left="0.2362204724409449" right="0.2362204724409449" top="0.1968503937007874" bottom="0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8"/>
  <sheetViews>
    <sheetView zoomScaleSheetLayoutView="100" workbookViewId="0" topLeftCell="A1">
      <selection activeCell="J80" sqref="J80"/>
    </sheetView>
  </sheetViews>
  <sheetFormatPr defaultColWidth="9.00390625" defaultRowHeight="12.75"/>
  <cols>
    <col min="1" max="1" width="18.00390625" style="0" customWidth="1"/>
    <col min="2" max="2" width="8.75390625" style="0" customWidth="1"/>
    <col min="3" max="3" width="7.75390625" style="0" customWidth="1"/>
    <col min="4" max="4" width="4.75390625" style="0" customWidth="1"/>
    <col min="5" max="5" width="5.875" style="0" customWidth="1"/>
    <col min="6" max="6" width="6.00390625" style="0" customWidth="1"/>
    <col min="7" max="7" width="3.75390625" style="0" customWidth="1"/>
    <col min="8" max="8" width="4.25390625" style="0" customWidth="1"/>
    <col min="9" max="9" width="6.00390625" style="0" customWidth="1"/>
    <col min="10" max="10" width="8.875" style="0" bestFit="1" customWidth="1"/>
    <col min="11" max="11" width="12.00390625" style="0" bestFit="1" customWidth="1"/>
    <col min="12" max="12" width="11.375" style="0" bestFit="1" customWidth="1"/>
    <col min="13" max="13" width="10.25390625" style="0" customWidth="1"/>
    <col min="14" max="14" width="11.625" style="0" customWidth="1"/>
    <col min="15" max="15" width="19.875" style="0" customWidth="1"/>
    <col min="16" max="16" width="5.00390625" style="0" customWidth="1"/>
    <col min="17" max="17" width="9.75390625" style="0" customWidth="1"/>
  </cols>
  <sheetData>
    <row r="1" spans="1:17" ht="18.75">
      <c r="A1" s="105" t="s">
        <v>66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1"/>
      <c r="Q1" s="11"/>
    </row>
    <row r="2" spans="1:17" ht="18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1"/>
      <c r="Q2" s="1"/>
    </row>
    <row r="3" spans="1:18" ht="15" customHeight="1" thickBot="1">
      <c r="A3" s="106" t="s">
        <v>30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5"/>
      <c r="Q3" s="5"/>
      <c r="R3" s="2"/>
    </row>
    <row r="4" spans="1:18" ht="24">
      <c r="A4" s="36" t="s">
        <v>0</v>
      </c>
      <c r="B4" s="37" t="s">
        <v>1</v>
      </c>
      <c r="C4" s="37" t="s">
        <v>2</v>
      </c>
      <c r="D4" s="107" t="s">
        <v>5</v>
      </c>
      <c r="E4" s="108"/>
      <c r="F4" s="38"/>
      <c r="G4" s="38"/>
      <c r="H4" s="37" t="s">
        <v>3</v>
      </c>
      <c r="I4" s="37" t="s">
        <v>4</v>
      </c>
      <c r="J4" s="37" t="s">
        <v>11</v>
      </c>
      <c r="K4" s="37" t="s">
        <v>13</v>
      </c>
      <c r="L4" s="37" t="s">
        <v>12</v>
      </c>
      <c r="M4" s="107" t="s">
        <v>6</v>
      </c>
      <c r="N4" s="108"/>
      <c r="O4" s="39" t="s">
        <v>9</v>
      </c>
      <c r="P4" s="44"/>
      <c r="Q4" s="44"/>
      <c r="R4" s="42"/>
    </row>
    <row r="5" spans="1:18" ht="17.25" customHeight="1">
      <c r="A5" s="51"/>
      <c r="B5" s="52"/>
      <c r="C5" s="52"/>
      <c r="D5" s="53">
        <v>5</v>
      </c>
      <c r="E5" s="53">
        <v>4</v>
      </c>
      <c r="F5" s="53">
        <v>3</v>
      </c>
      <c r="G5" s="53">
        <v>2</v>
      </c>
      <c r="H5" s="52"/>
      <c r="I5" s="52"/>
      <c r="J5" s="52"/>
      <c r="K5" s="52"/>
      <c r="L5" s="52"/>
      <c r="M5" s="53" t="s">
        <v>7</v>
      </c>
      <c r="N5" s="54" t="s">
        <v>8</v>
      </c>
      <c r="O5" s="55"/>
      <c r="P5" s="44"/>
      <c r="Q5" s="44"/>
      <c r="R5" s="42"/>
    </row>
    <row r="6" spans="1:18" ht="17.25" customHeight="1">
      <c r="A6" s="56" t="s">
        <v>39</v>
      </c>
      <c r="B6" s="99" t="s">
        <v>49</v>
      </c>
      <c r="C6" s="99">
        <v>13</v>
      </c>
      <c r="D6" s="98">
        <v>1</v>
      </c>
      <c r="E6" s="98">
        <v>8</v>
      </c>
      <c r="F6" s="98">
        <v>4</v>
      </c>
      <c r="G6" s="98"/>
      <c r="H6" s="52"/>
      <c r="I6" s="52"/>
      <c r="J6" s="66">
        <v>1</v>
      </c>
      <c r="K6" s="66">
        <f>(D6+E6)/C6</f>
        <v>0.6923076923076923</v>
      </c>
      <c r="L6" s="69">
        <f>(5*D6+4*E6+3*F6)/C6</f>
        <v>3.769230769230769</v>
      </c>
      <c r="M6" s="98">
        <v>20</v>
      </c>
      <c r="N6" s="98">
        <v>20</v>
      </c>
      <c r="O6" s="90"/>
      <c r="P6" s="44"/>
      <c r="Q6" s="44"/>
      <c r="R6" s="42"/>
    </row>
    <row r="7" spans="1:18" ht="17.25" customHeight="1">
      <c r="A7" s="22" t="s">
        <v>57</v>
      </c>
      <c r="B7" s="99" t="s">
        <v>49</v>
      </c>
      <c r="C7" s="99">
        <v>12</v>
      </c>
      <c r="D7" s="98">
        <v>7</v>
      </c>
      <c r="E7" s="98">
        <v>1</v>
      </c>
      <c r="F7" s="98">
        <v>4</v>
      </c>
      <c r="G7" s="98"/>
      <c r="H7" s="52"/>
      <c r="I7" s="52"/>
      <c r="J7" s="66">
        <v>1</v>
      </c>
      <c r="K7" s="66">
        <f aca="true" t="shared" si="0" ref="K7:K13">(D7+E7)/C7</f>
        <v>0.6666666666666666</v>
      </c>
      <c r="L7" s="69">
        <f aca="true" t="shared" si="1" ref="L7:L12">(5*D7+4*E7+3*F7)/C7</f>
        <v>4.25</v>
      </c>
      <c r="M7" s="98">
        <v>20</v>
      </c>
      <c r="N7" s="98">
        <v>20</v>
      </c>
      <c r="O7" s="90"/>
      <c r="P7" s="44"/>
      <c r="Q7" s="44"/>
      <c r="R7" s="42"/>
    </row>
    <row r="8" spans="1:18" ht="17.25" customHeight="1">
      <c r="A8" s="56" t="s">
        <v>39</v>
      </c>
      <c r="B8" s="99" t="s">
        <v>50</v>
      </c>
      <c r="C8" s="99">
        <v>12</v>
      </c>
      <c r="D8" s="98">
        <v>3</v>
      </c>
      <c r="E8" s="98">
        <v>5</v>
      </c>
      <c r="F8" s="98">
        <v>4</v>
      </c>
      <c r="G8" s="98"/>
      <c r="H8" s="52"/>
      <c r="I8" s="52"/>
      <c r="J8" s="66">
        <v>1</v>
      </c>
      <c r="K8" s="66">
        <f t="shared" si="0"/>
        <v>0.6666666666666666</v>
      </c>
      <c r="L8" s="69">
        <f t="shared" si="1"/>
        <v>3.9166666666666665</v>
      </c>
      <c r="M8" s="98">
        <v>20</v>
      </c>
      <c r="N8" s="98">
        <v>20</v>
      </c>
      <c r="O8" s="90"/>
      <c r="P8" s="44"/>
      <c r="Q8" s="44"/>
      <c r="R8" s="42"/>
    </row>
    <row r="9" spans="1:18" ht="17.25" customHeight="1">
      <c r="A9" s="22" t="s">
        <v>57</v>
      </c>
      <c r="B9" s="99" t="s">
        <v>50</v>
      </c>
      <c r="C9" s="99">
        <v>13</v>
      </c>
      <c r="D9" s="98">
        <v>4</v>
      </c>
      <c r="E9" s="98">
        <v>4</v>
      </c>
      <c r="F9" s="98">
        <v>5</v>
      </c>
      <c r="G9" s="98"/>
      <c r="H9" s="52"/>
      <c r="I9" s="52"/>
      <c r="J9" s="66">
        <v>1</v>
      </c>
      <c r="K9" s="66">
        <f t="shared" si="0"/>
        <v>0.6153846153846154</v>
      </c>
      <c r="L9" s="69">
        <f t="shared" si="1"/>
        <v>3.923076923076923</v>
      </c>
      <c r="M9" s="98">
        <v>20</v>
      </c>
      <c r="N9" s="98">
        <v>20</v>
      </c>
      <c r="O9" s="90"/>
      <c r="P9" s="44"/>
      <c r="Q9" s="44"/>
      <c r="R9" s="42"/>
    </row>
    <row r="10" spans="1:18" ht="17.25" customHeight="1">
      <c r="A10" s="56" t="s">
        <v>39</v>
      </c>
      <c r="B10" s="99" t="s">
        <v>51</v>
      </c>
      <c r="C10" s="99">
        <v>11</v>
      </c>
      <c r="D10" s="98">
        <v>3</v>
      </c>
      <c r="E10" s="98">
        <v>3</v>
      </c>
      <c r="F10" s="98">
        <v>5</v>
      </c>
      <c r="G10" s="98"/>
      <c r="H10" s="52"/>
      <c r="I10" s="52"/>
      <c r="J10" s="66">
        <v>1</v>
      </c>
      <c r="K10" s="66">
        <f t="shared" si="0"/>
        <v>0.5454545454545454</v>
      </c>
      <c r="L10" s="69">
        <f t="shared" si="1"/>
        <v>3.8181818181818183</v>
      </c>
      <c r="M10" s="98">
        <v>20</v>
      </c>
      <c r="N10" s="98">
        <v>18</v>
      </c>
      <c r="O10" s="90"/>
      <c r="P10" s="44"/>
      <c r="Q10" s="44"/>
      <c r="R10" s="42"/>
    </row>
    <row r="11" spans="1:18" ht="17.25" customHeight="1">
      <c r="A11" s="22" t="s">
        <v>57</v>
      </c>
      <c r="B11" s="99" t="s">
        <v>51</v>
      </c>
      <c r="C11" s="99">
        <v>11</v>
      </c>
      <c r="D11" s="98">
        <v>2</v>
      </c>
      <c r="E11" s="98">
        <v>4</v>
      </c>
      <c r="F11" s="98">
        <v>5</v>
      </c>
      <c r="G11" s="98"/>
      <c r="H11" s="52"/>
      <c r="I11" s="52"/>
      <c r="J11" s="66">
        <v>1</v>
      </c>
      <c r="K11" s="66">
        <f t="shared" si="0"/>
        <v>0.5454545454545454</v>
      </c>
      <c r="L11" s="69">
        <f t="shared" si="1"/>
        <v>3.727272727272727</v>
      </c>
      <c r="M11" s="98">
        <v>20</v>
      </c>
      <c r="N11" s="98">
        <v>18</v>
      </c>
      <c r="O11" s="90"/>
      <c r="P11" s="44"/>
      <c r="Q11" s="44"/>
      <c r="R11" s="42"/>
    </row>
    <row r="12" spans="1:18" ht="17.25" customHeight="1">
      <c r="A12" s="56" t="s">
        <v>39</v>
      </c>
      <c r="B12" s="99" t="s">
        <v>52</v>
      </c>
      <c r="C12" s="99">
        <v>10</v>
      </c>
      <c r="D12" s="98">
        <v>4</v>
      </c>
      <c r="E12" s="98">
        <v>3</v>
      </c>
      <c r="F12" s="98">
        <v>3</v>
      </c>
      <c r="G12" s="98"/>
      <c r="H12" s="52"/>
      <c r="I12" s="52"/>
      <c r="J12" s="66">
        <v>1</v>
      </c>
      <c r="K12" s="66">
        <f t="shared" si="0"/>
        <v>0.7</v>
      </c>
      <c r="L12" s="69">
        <f t="shared" si="1"/>
        <v>4.1</v>
      </c>
      <c r="M12" s="98">
        <v>20</v>
      </c>
      <c r="N12" s="98">
        <v>18</v>
      </c>
      <c r="O12" s="90"/>
      <c r="P12" s="44"/>
      <c r="Q12" s="44"/>
      <c r="R12" s="42"/>
    </row>
    <row r="13" spans="1:18" ht="17.25" customHeight="1">
      <c r="A13" s="22" t="s">
        <v>57</v>
      </c>
      <c r="B13" s="99" t="s">
        <v>52</v>
      </c>
      <c r="C13" s="99">
        <v>11</v>
      </c>
      <c r="D13" s="98">
        <v>4</v>
      </c>
      <c r="E13" s="98">
        <v>2</v>
      </c>
      <c r="F13" s="98">
        <v>5</v>
      </c>
      <c r="G13" s="98"/>
      <c r="H13" s="52"/>
      <c r="I13" s="52"/>
      <c r="J13" s="66">
        <v>1</v>
      </c>
      <c r="K13" s="66">
        <f t="shared" si="0"/>
        <v>0.5454545454545454</v>
      </c>
      <c r="L13" s="69">
        <f>(5*D13+4*E13+3*F13)/C13</f>
        <v>3.909090909090909</v>
      </c>
      <c r="M13" s="98">
        <v>20</v>
      </c>
      <c r="N13" s="98">
        <v>18</v>
      </c>
      <c r="O13" s="90"/>
      <c r="P13" s="44"/>
      <c r="Q13" s="44"/>
      <c r="R13" s="42"/>
    </row>
    <row r="14" spans="1:18" ht="28.5">
      <c r="A14" s="58" t="s">
        <v>47</v>
      </c>
      <c r="B14" s="91"/>
      <c r="C14" s="91"/>
      <c r="D14" s="92"/>
      <c r="E14" s="92"/>
      <c r="F14" s="92"/>
      <c r="G14" s="92"/>
      <c r="H14" s="91"/>
      <c r="I14" s="95"/>
      <c r="J14" s="96">
        <v>1</v>
      </c>
      <c r="K14" s="96">
        <f>AVERAGE(K6:K13)</f>
        <v>0.6221736596736596</v>
      </c>
      <c r="L14" s="97">
        <f>AVERAGE(L6:L13)</f>
        <v>3.926689976689977</v>
      </c>
      <c r="M14" s="93">
        <f>SUM(M6:M13)</f>
        <v>160</v>
      </c>
      <c r="N14" s="93">
        <f>SUM(N6:N13)</f>
        <v>152</v>
      </c>
      <c r="O14" s="94"/>
      <c r="P14" s="44"/>
      <c r="Q14" s="44"/>
      <c r="R14" s="42"/>
    </row>
    <row r="15" spans="1:18" ht="17.25" customHeight="1">
      <c r="A15" s="56" t="s">
        <v>36</v>
      </c>
      <c r="B15" s="56" t="s">
        <v>38</v>
      </c>
      <c r="C15" s="56">
        <v>15</v>
      </c>
      <c r="D15" s="57">
        <v>6</v>
      </c>
      <c r="E15" s="57">
        <v>6</v>
      </c>
      <c r="F15" s="57">
        <v>3</v>
      </c>
      <c r="G15" s="57"/>
      <c r="H15" s="56"/>
      <c r="I15" s="56"/>
      <c r="J15" s="66">
        <v>1</v>
      </c>
      <c r="K15" s="66">
        <f>(D15+E15)/C15</f>
        <v>0.8</v>
      </c>
      <c r="L15" s="69">
        <f>(5*D15+4*E15+3*F15)/C15</f>
        <v>4.2</v>
      </c>
      <c r="M15" s="57">
        <v>20</v>
      </c>
      <c r="N15" s="57">
        <v>20</v>
      </c>
      <c r="O15" s="56"/>
      <c r="P15" s="44"/>
      <c r="Q15" s="44"/>
      <c r="R15" s="42"/>
    </row>
    <row r="16" spans="1:18" ht="17.25" customHeight="1">
      <c r="A16" s="56" t="s">
        <v>39</v>
      </c>
      <c r="B16" s="56" t="s">
        <v>38</v>
      </c>
      <c r="C16" s="56">
        <v>15</v>
      </c>
      <c r="D16" s="57">
        <v>5</v>
      </c>
      <c r="E16" s="57">
        <v>5</v>
      </c>
      <c r="F16" s="57">
        <v>5</v>
      </c>
      <c r="G16" s="57"/>
      <c r="H16" s="56"/>
      <c r="I16" s="65"/>
      <c r="J16" s="66">
        <v>1</v>
      </c>
      <c r="K16" s="66">
        <f aca="true" t="shared" si="2" ref="K16:K71">(D16+E16)/C16</f>
        <v>0.6666666666666666</v>
      </c>
      <c r="L16" s="69">
        <f aca="true" t="shared" si="3" ref="L16:L71">(5*D16+4*E16+3*F16)/C16</f>
        <v>4</v>
      </c>
      <c r="M16" s="57">
        <v>20</v>
      </c>
      <c r="N16" s="57">
        <v>20</v>
      </c>
      <c r="O16" s="56"/>
      <c r="P16" s="44"/>
      <c r="Q16" s="44"/>
      <c r="R16" s="42"/>
    </row>
    <row r="17" spans="1:18" ht="17.25" customHeight="1">
      <c r="A17" s="56" t="s">
        <v>36</v>
      </c>
      <c r="B17" s="56" t="s">
        <v>40</v>
      </c>
      <c r="C17" s="56">
        <v>15</v>
      </c>
      <c r="D17" s="57">
        <v>2</v>
      </c>
      <c r="E17" s="57">
        <v>9</v>
      </c>
      <c r="F17" s="57">
        <v>4</v>
      </c>
      <c r="G17" s="57"/>
      <c r="H17" s="56"/>
      <c r="I17" s="56"/>
      <c r="J17" s="66">
        <v>1</v>
      </c>
      <c r="K17" s="66">
        <f t="shared" si="2"/>
        <v>0.7333333333333333</v>
      </c>
      <c r="L17" s="69">
        <f t="shared" si="3"/>
        <v>3.8666666666666667</v>
      </c>
      <c r="M17" s="57">
        <v>20</v>
      </c>
      <c r="N17" s="57">
        <v>20</v>
      </c>
      <c r="O17" s="56"/>
      <c r="P17" s="44"/>
      <c r="Q17" s="44"/>
      <c r="R17" s="42"/>
    </row>
    <row r="18" spans="1:18" ht="17.25" customHeight="1">
      <c r="A18" s="56" t="s">
        <v>39</v>
      </c>
      <c r="B18" s="56" t="s">
        <v>40</v>
      </c>
      <c r="C18" s="56">
        <v>15</v>
      </c>
      <c r="D18" s="57">
        <v>9</v>
      </c>
      <c r="E18" s="57">
        <v>5</v>
      </c>
      <c r="F18" s="57">
        <v>1</v>
      </c>
      <c r="G18" s="57"/>
      <c r="H18" s="56"/>
      <c r="I18" s="56"/>
      <c r="J18" s="66">
        <v>1</v>
      </c>
      <c r="K18" s="66">
        <f t="shared" si="2"/>
        <v>0.9333333333333333</v>
      </c>
      <c r="L18" s="69">
        <f t="shared" si="3"/>
        <v>4.533333333333333</v>
      </c>
      <c r="M18" s="57">
        <v>20</v>
      </c>
      <c r="N18" s="57">
        <v>20</v>
      </c>
      <c r="O18" s="56"/>
      <c r="P18" s="44"/>
      <c r="Q18" s="44"/>
      <c r="R18" s="42"/>
    </row>
    <row r="19" spans="1:18" ht="17.25" customHeight="1">
      <c r="A19" s="56" t="s">
        <v>36</v>
      </c>
      <c r="B19" s="56" t="s">
        <v>41</v>
      </c>
      <c r="C19" s="56">
        <v>13</v>
      </c>
      <c r="D19" s="57">
        <v>5</v>
      </c>
      <c r="E19" s="57">
        <v>4</v>
      </c>
      <c r="F19" s="57">
        <v>4</v>
      </c>
      <c r="G19" s="57"/>
      <c r="H19" s="56"/>
      <c r="I19" s="56"/>
      <c r="J19" s="66">
        <v>1</v>
      </c>
      <c r="K19" s="66">
        <f>(D19+E19)/C19</f>
        <v>0.6923076923076923</v>
      </c>
      <c r="L19" s="69">
        <f t="shared" si="3"/>
        <v>4.076923076923077</v>
      </c>
      <c r="M19" s="57">
        <v>20</v>
      </c>
      <c r="N19" s="57">
        <v>20</v>
      </c>
      <c r="O19" s="56"/>
      <c r="P19" s="44"/>
      <c r="Q19" s="44"/>
      <c r="R19" s="42"/>
    </row>
    <row r="20" spans="1:18" ht="17.25" customHeight="1">
      <c r="A20" s="56" t="s">
        <v>39</v>
      </c>
      <c r="B20" s="56" t="s">
        <v>41</v>
      </c>
      <c r="C20" s="56">
        <v>13</v>
      </c>
      <c r="D20" s="57">
        <v>3</v>
      </c>
      <c r="E20" s="57">
        <v>7</v>
      </c>
      <c r="F20" s="57">
        <v>3</v>
      </c>
      <c r="G20" s="57"/>
      <c r="H20" s="56"/>
      <c r="I20" s="56"/>
      <c r="J20" s="66">
        <v>1</v>
      </c>
      <c r="K20" s="66">
        <f t="shared" si="2"/>
        <v>0.7692307692307693</v>
      </c>
      <c r="L20" s="69">
        <f t="shared" si="3"/>
        <v>4</v>
      </c>
      <c r="M20" s="57">
        <v>20</v>
      </c>
      <c r="N20" s="57">
        <v>20</v>
      </c>
      <c r="O20" s="56"/>
      <c r="P20" s="44"/>
      <c r="Q20" s="44"/>
      <c r="R20" s="42"/>
    </row>
    <row r="21" spans="1:18" ht="17.25" customHeight="1">
      <c r="A21" s="56" t="s">
        <v>36</v>
      </c>
      <c r="B21" s="56" t="s">
        <v>42</v>
      </c>
      <c r="C21" s="56">
        <v>17</v>
      </c>
      <c r="D21" s="57">
        <v>2</v>
      </c>
      <c r="E21" s="57">
        <v>6</v>
      </c>
      <c r="F21" s="57">
        <v>9</v>
      </c>
      <c r="G21" s="57"/>
      <c r="H21" s="56"/>
      <c r="I21" s="56"/>
      <c r="J21" s="66">
        <v>1</v>
      </c>
      <c r="K21" s="66">
        <f t="shared" si="2"/>
        <v>0.47058823529411764</v>
      </c>
      <c r="L21" s="69">
        <f t="shared" si="3"/>
        <v>3.588235294117647</v>
      </c>
      <c r="M21" s="57">
        <v>20</v>
      </c>
      <c r="N21" s="57">
        <v>20</v>
      </c>
      <c r="O21" s="56"/>
      <c r="P21" s="44"/>
      <c r="Q21" s="44"/>
      <c r="R21" s="42"/>
    </row>
    <row r="22" spans="1:18" ht="17.25" customHeight="1">
      <c r="A22" s="56" t="s">
        <v>39</v>
      </c>
      <c r="B22" s="56" t="s">
        <v>42</v>
      </c>
      <c r="C22" s="56">
        <v>14</v>
      </c>
      <c r="D22" s="57"/>
      <c r="E22" s="57">
        <v>8</v>
      </c>
      <c r="F22" s="57">
        <v>6</v>
      </c>
      <c r="G22" s="57"/>
      <c r="H22" s="56"/>
      <c r="I22" s="56"/>
      <c r="J22" s="66">
        <v>1</v>
      </c>
      <c r="K22" s="66">
        <f>(D22+E22)/C22</f>
        <v>0.5714285714285714</v>
      </c>
      <c r="L22" s="69">
        <f t="shared" si="3"/>
        <v>3.5714285714285716</v>
      </c>
      <c r="M22" s="57">
        <v>20</v>
      </c>
      <c r="N22" s="57">
        <v>20</v>
      </c>
      <c r="O22" s="56"/>
      <c r="P22" s="44"/>
      <c r="Q22" s="44"/>
      <c r="R22" s="42"/>
    </row>
    <row r="23" spans="1:18" ht="17.25" customHeight="1">
      <c r="A23" s="56" t="s">
        <v>39</v>
      </c>
      <c r="B23" s="56" t="s">
        <v>59</v>
      </c>
      <c r="C23" s="56">
        <v>12</v>
      </c>
      <c r="D23" s="57">
        <v>5</v>
      </c>
      <c r="E23" s="57">
        <v>5</v>
      </c>
      <c r="F23" s="57">
        <v>2</v>
      </c>
      <c r="G23" s="57"/>
      <c r="H23" s="56"/>
      <c r="I23" s="56"/>
      <c r="J23" s="66">
        <v>1</v>
      </c>
      <c r="K23" s="66">
        <f t="shared" si="2"/>
        <v>0.8333333333333334</v>
      </c>
      <c r="L23" s="69">
        <f t="shared" si="3"/>
        <v>4.25</v>
      </c>
      <c r="M23" s="57">
        <v>20</v>
      </c>
      <c r="N23" s="57">
        <v>20</v>
      </c>
      <c r="O23" s="56"/>
      <c r="P23" s="44"/>
      <c r="Q23" s="44"/>
      <c r="R23" s="42"/>
    </row>
    <row r="24" spans="1:18" ht="17.25" customHeight="1">
      <c r="A24" s="56" t="s">
        <v>36</v>
      </c>
      <c r="B24" s="56" t="s">
        <v>59</v>
      </c>
      <c r="C24" s="56">
        <v>12</v>
      </c>
      <c r="D24" s="57">
        <v>2</v>
      </c>
      <c r="E24" s="57">
        <v>4</v>
      </c>
      <c r="F24" s="57">
        <v>6</v>
      </c>
      <c r="G24" s="57"/>
      <c r="H24" s="56"/>
      <c r="I24" s="56"/>
      <c r="J24" s="66">
        <v>1</v>
      </c>
      <c r="K24" s="66">
        <f t="shared" si="2"/>
        <v>0.5</v>
      </c>
      <c r="L24" s="69">
        <f t="shared" si="3"/>
        <v>3.6666666666666665</v>
      </c>
      <c r="M24" s="57">
        <v>20</v>
      </c>
      <c r="N24" s="57">
        <v>20</v>
      </c>
      <c r="O24" s="56"/>
      <c r="P24" s="44"/>
      <c r="Q24" s="44"/>
      <c r="R24" s="42"/>
    </row>
    <row r="25" spans="1:18" ht="28.5">
      <c r="A25" s="58" t="s">
        <v>43</v>
      </c>
      <c r="B25" s="59"/>
      <c r="C25" s="59"/>
      <c r="D25" s="60"/>
      <c r="E25" s="60"/>
      <c r="F25" s="60"/>
      <c r="G25" s="60"/>
      <c r="H25" s="59"/>
      <c r="I25" s="59"/>
      <c r="J25" s="68">
        <v>1</v>
      </c>
      <c r="K25" s="68">
        <f>AVERAGE(K15:K24)</f>
        <v>0.6970221934927817</v>
      </c>
      <c r="L25" s="71">
        <f>AVERAGE(L15:L24)</f>
        <v>3.975325360913596</v>
      </c>
      <c r="M25" s="60">
        <f>SUM(M15:M24)</f>
        <v>200</v>
      </c>
      <c r="N25" s="60">
        <f>SUM(N15:N24)</f>
        <v>200</v>
      </c>
      <c r="O25" s="59"/>
      <c r="P25" s="44"/>
      <c r="Q25" s="44"/>
      <c r="R25" s="42"/>
    </row>
    <row r="26" spans="1:18" ht="17.25" customHeight="1">
      <c r="A26" s="56" t="s">
        <v>36</v>
      </c>
      <c r="B26" s="56" t="s">
        <v>44</v>
      </c>
      <c r="C26" s="56">
        <v>15</v>
      </c>
      <c r="D26" s="57">
        <v>4</v>
      </c>
      <c r="E26" s="57">
        <v>7</v>
      </c>
      <c r="F26" s="57">
        <v>4</v>
      </c>
      <c r="G26" s="57"/>
      <c r="H26" s="56"/>
      <c r="I26" s="56"/>
      <c r="J26" s="66">
        <v>1</v>
      </c>
      <c r="K26" s="66">
        <f>(D26+E26)/C26</f>
        <v>0.7333333333333333</v>
      </c>
      <c r="L26" s="69">
        <f t="shared" si="3"/>
        <v>4</v>
      </c>
      <c r="M26" s="57">
        <v>20</v>
      </c>
      <c r="N26" s="57">
        <v>20</v>
      </c>
      <c r="O26" s="56"/>
      <c r="P26" s="44"/>
      <c r="Q26" s="44"/>
      <c r="R26" s="42"/>
    </row>
    <row r="27" spans="1:18" ht="17.25" customHeight="1">
      <c r="A27" s="56" t="s">
        <v>39</v>
      </c>
      <c r="B27" s="56" t="s">
        <v>44</v>
      </c>
      <c r="C27" s="56">
        <v>12</v>
      </c>
      <c r="D27" s="57">
        <v>4</v>
      </c>
      <c r="E27" s="57">
        <v>5</v>
      </c>
      <c r="F27" s="57">
        <v>3</v>
      </c>
      <c r="G27" s="57"/>
      <c r="H27" s="56"/>
      <c r="I27" s="56"/>
      <c r="J27" s="66">
        <v>1</v>
      </c>
      <c r="K27" s="66">
        <f t="shared" si="2"/>
        <v>0.75</v>
      </c>
      <c r="L27" s="69">
        <f t="shared" si="3"/>
        <v>4.083333333333333</v>
      </c>
      <c r="M27" s="57">
        <v>20</v>
      </c>
      <c r="N27" s="57">
        <v>18</v>
      </c>
      <c r="O27" s="56"/>
      <c r="P27" s="44"/>
      <c r="Q27" s="44"/>
      <c r="R27" s="42"/>
    </row>
    <row r="28" spans="1:18" ht="17.25" customHeight="1">
      <c r="A28" s="61" t="s">
        <v>36</v>
      </c>
      <c r="B28" s="61" t="s">
        <v>45</v>
      </c>
      <c r="C28" s="61">
        <v>13</v>
      </c>
      <c r="D28" s="62">
        <v>7</v>
      </c>
      <c r="E28" s="62">
        <v>1</v>
      </c>
      <c r="F28" s="62">
        <v>5</v>
      </c>
      <c r="G28" s="62"/>
      <c r="H28" s="61"/>
      <c r="I28" s="61"/>
      <c r="J28" s="66">
        <v>1</v>
      </c>
      <c r="K28" s="66">
        <f t="shared" si="2"/>
        <v>0.6153846153846154</v>
      </c>
      <c r="L28" s="69">
        <f t="shared" si="3"/>
        <v>4.153846153846154</v>
      </c>
      <c r="M28" s="57">
        <v>20</v>
      </c>
      <c r="N28" s="57">
        <v>20</v>
      </c>
      <c r="O28" s="61"/>
      <c r="P28" s="44"/>
      <c r="Q28" s="44"/>
      <c r="R28" s="42"/>
    </row>
    <row r="29" spans="1:18" ht="17.25" customHeight="1">
      <c r="A29" s="61" t="s">
        <v>39</v>
      </c>
      <c r="B29" s="61" t="s">
        <v>45</v>
      </c>
      <c r="C29" s="61">
        <v>14</v>
      </c>
      <c r="D29" s="62">
        <v>4</v>
      </c>
      <c r="E29" s="62">
        <v>7</v>
      </c>
      <c r="F29" s="62">
        <v>3</v>
      </c>
      <c r="G29" s="62"/>
      <c r="H29" s="61"/>
      <c r="I29" s="61"/>
      <c r="J29" s="66">
        <v>1</v>
      </c>
      <c r="K29" s="66">
        <f t="shared" si="2"/>
        <v>0.7857142857142857</v>
      </c>
      <c r="L29" s="69">
        <f t="shared" si="3"/>
        <v>4.071428571428571</v>
      </c>
      <c r="M29" s="57">
        <v>20</v>
      </c>
      <c r="N29" s="57">
        <v>20</v>
      </c>
      <c r="O29" s="61"/>
      <c r="P29" s="44"/>
      <c r="Q29" s="44"/>
      <c r="R29" s="42"/>
    </row>
    <row r="30" spans="1:18" ht="17.25" customHeight="1">
      <c r="A30" s="61" t="s">
        <v>36</v>
      </c>
      <c r="B30" s="61" t="s">
        <v>46</v>
      </c>
      <c r="C30" s="61">
        <v>13</v>
      </c>
      <c r="D30" s="62">
        <v>5</v>
      </c>
      <c r="E30" s="62">
        <v>3</v>
      </c>
      <c r="F30" s="62">
        <v>5</v>
      </c>
      <c r="G30" s="62"/>
      <c r="H30" s="61"/>
      <c r="I30" s="61"/>
      <c r="J30" s="66">
        <v>1</v>
      </c>
      <c r="K30" s="66">
        <f>(D30+E30)/C30</f>
        <v>0.6153846153846154</v>
      </c>
      <c r="L30" s="69">
        <f t="shared" si="3"/>
        <v>4</v>
      </c>
      <c r="M30" s="57">
        <v>20</v>
      </c>
      <c r="N30" s="57">
        <v>20</v>
      </c>
      <c r="O30" s="61"/>
      <c r="P30" s="44"/>
      <c r="Q30" s="44"/>
      <c r="R30" s="42"/>
    </row>
    <row r="31" spans="1:18" ht="17.25" customHeight="1">
      <c r="A31" s="61" t="s">
        <v>39</v>
      </c>
      <c r="B31" s="61" t="s">
        <v>46</v>
      </c>
      <c r="C31" s="61">
        <v>14</v>
      </c>
      <c r="D31" s="62">
        <v>1</v>
      </c>
      <c r="E31" s="62">
        <v>3</v>
      </c>
      <c r="F31" s="62">
        <v>10</v>
      </c>
      <c r="G31" s="62"/>
      <c r="H31" s="61"/>
      <c r="I31" s="61"/>
      <c r="J31" s="66">
        <v>1</v>
      </c>
      <c r="K31" s="66">
        <f t="shared" si="2"/>
        <v>0.2857142857142857</v>
      </c>
      <c r="L31" s="69">
        <f t="shared" si="3"/>
        <v>3.357142857142857</v>
      </c>
      <c r="M31" s="57">
        <v>20</v>
      </c>
      <c r="N31" s="57">
        <v>20</v>
      </c>
      <c r="O31" s="61"/>
      <c r="P31" s="44"/>
      <c r="Q31" s="44"/>
      <c r="R31" s="42"/>
    </row>
    <row r="32" spans="1:18" ht="17.25" customHeight="1">
      <c r="A32" s="61" t="s">
        <v>36</v>
      </c>
      <c r="B32" s="61" t="s">
        <v>60</v>
      </c>
      <c r="C32" s="61">
        <v>13</v>
      </c>
      <c r="D32" s="62">
        <v>3</v>
      </c>
      <c r="E32" s="62">
        <v>4</v>
      </c>
      <c r="F32" s="62">
        <v>6</v>
      </c>
      <c r="G32" s="62"/>
      <c r="H32" s="61"/>
      <c r="I32" s="61"/>
      <c r="J32" s="66">
        <v>1</v>
      </c>
      <c r="K32" s="66">
        <f t="shared" si="2"/>
        <v>0.5384615384615384</v>
      </c>
      <c r="L32" s="69">
        <f t="shared" si="3"/>
        <v>3.769230769230769</v>
      </c>
      <c r="M32" s="57">
        <v>20</v>
      </c>
      <c r="N32" s="57">
        <v>20</v>
      </c>
      <c r="O32" s="61"/>
      <c r="P32" s="44"/>
      <c r="Q32" s="44"/>
      <c r="R32" s="42"/>
    </row>
    <row r="33" spans="1:18" ht="17.25" customHeight="1">
      <c r="A33" s="61" t="s">
        <v>39</v>
      </c>
      <c r="B33" s="61" t="s">
        <v>60</v>
      </c>
      <c r="C33" s="61">
        <v>13</v>
      </c>
      <c r="D33" s="62">
        <v>1</v>
      </c>
      <c r="E33" s="62">
        <v>2</v>
      </c>
      <c r="F33" s="62">
        <v>10</v>
      </c>
      <c r="G33" s="62"/>
      <c r="H33" s="61"/>
      <c r="I33" s="61"/>
      <c r="J33" s="66">
        <v>1</v>
      </c>
      <c r="K33" s="66">
        <f t="shared" si="2"/>
        <v>0.23076923076923078</v>
      </c>
      <c r="L33" s="69">
        <f t="shared" si="3"/>
        <v>3.3076923076923075</v>
      </c>
      <c r="M33" s="57">
        <v>20</v>
      </c>
      <c r="N33" s="57">
        <v>20</v>
      </c>
      <c r="O33" s="61"/>
      <c r="P33" s="44"/>
      <c r="Q33" s="44"/>
      <c r="R33" s="42"/>
    </row>
    <row r="34" spans="1:18" ht="28.5">
      <c r="A34" s="58" t="s">
        <v>48</v>
      </c>
      <c r="B34" s="63"/>
      <c r="C34" s="63"/>
      <c r="D34" s="64"/>
      <c r="E34" s="64"/>
      <c r="F34" s="64"/>
      <c r="G34" s="64"/>
      <c r="H34" s="63"/>
      <c r="I34" s="63"/>
      <c r="J34" s="68">
        <v>1</v>
      </c>
      <c r="K34" s="68">
        <f>AVERAGE(K26:K33)</f>
        <v>0.5693452380952381</v>
      </c>
      <c r="L34" s="71">
        <f>AVERAGE(L26:L33)</f>
        <v>3.842834249084249</v>
      </c>
      <c r="M34" s="100">
        <f>SUM(M26:M33)</f>
        <v>160</v>
      </c>
      <c r="N34" s="100">
        <f>SUM(N26:N33)</f>
        <v>158</v>
      </c>
      <c r="O34" s="101"/>
      <c r="P34" s="44"/>
      <c r="Q34" s="44"/>
      <c r="R34" s="42"/>
    </row>
    <row r="35" spans="1:18" ht="15">
      <c r="A35" s="22" t="s">
        <v>28</v>
      </c>
      <c r="B35" s="35" t="s">
        <v>10</v>
      </c>
      <c r="C35" s="35">
        <v>11</v>
      </c>
      <c r="D35" s="35">
        <v>3</v>
      </c>
      <c r="E35" s="35">
        <v>6</v>
      </c>
      <c r="F35" s="35">
        <v>2</v>
      </c>
      <c r="G35" s="35"/>
      <c r="H35" s="35"/>
      <c r="I35" s="35"/>
      <c r="J35" s="66">
        <v>1</v>
      </c>
      <c r="K35" s="66">
        <f t="shared" si="2"/>
        <v>0.8181818181818182</v>
      </c>
      <c r="L35" s="69">
        <f t="shared" si="3"/>
        <v>4.090909090909091</v>
      </c>
      <c r="M35" s="57">
        <v>30</v>
      </c>
      <c r="N35" s="57">
        <v>30</v>
      </c>
      <c r="O35" s="34"/>
      <c r="P35" s="45"/>
      <c r="Q35" s="45"/>
      <c r="R35" s="42"/>
    </row>
    <row r="36" spans="1:18" ht="15">
      <c r="A36" s="22" t="s">
        <v>57</v>
      </c>
      <c r="B36" s="23" t="s">
        <v>10</v>
      </c>
      <c r="C36" s="23">
        <v>12</v>
      </c>
      <c r="D36" s="23">
        <v>6</v>
      </c>
      <c r="E36" s="23">
        <v>2</v>
      </c>
      <c r="F36" s="23">
        <v>4</v>
      </c>
      <c r="G36" s="23"/>
      <c r="H36" s="23"/>
      <c r="I36" s="23"/>
      <c r="J36" s="66">
        <v>1</v>
      </c>
      <c r="K36" s="66">
        <f t="shared" si="2"/>
        <v>0.6666666666666666</v>
      </c>
      <c r="L36" s="69">
        <f t="shared" si="3"/>
        <v>4.166666666666667</v>
      </c>
      <c r="M36" s="57">
        <v>30</v>
      </c>
      <c r="N36" s="57">
        <v>26</v>
      </c>
      <c r="O36" s="22"/>
      <c r="P36" s="45"/>
      <c r="Q36" s="45"/>
      <c r="R36" s="42"/>
    </row>
    <row r="37" spans="1:18" ht="15">
      <c r="A37" s="22" t="s">
        <v>28</v>
      </c>
      <c r="B37" s="23" t="s">
        <v>14</v>
      </c>
      <c r="C37" s="23">
        <v>11</v>
      </c>
      <c r="D37" s="23">
        <v>2</v>
      </c>
      <c r="E37" s="23">
        <v>6</v>
      </c>
      <c r="F37" s="23">
        <v>3</v>
      </c>
      <c r="G37" s="23"/>
      <c r="H37" s="23"/>
      <c r="I37" s="23"/>
      <c r="J37" s="66">
        <v>1</v>
      </c>
      <c r="K37" s="66">
        <f t="shared" si="2"/>
        <v>0.7272727272727273</v>
      </c>
      <c r="L37" s="69">
        <f t="shared" si="3"/>
        <v>3.909090909090909</v>
      </c>
      <c r="M37" s="57">
        <v>30</v>
      </c>
      <c r="N37" s="57">
        <v>30</v>
      </c>
      <c r="O37" s="22"/>
      <c r="P37" s="43"/>
      <c r="Q37" s="43"/>
      <c r="R37" s="42"/>
    </row>
    <row r="38" spans="1:18" ht="15">
      <c r="A38" s="22" t="s">
        <v>57</v>
      </c>
      <c r="B38" s="23" t="s">
        <v>14</v>
      </c>
      <c r="C38" s="23">
        <v>12</v>
      </c>
      <c r="D38" s="23">
        <v>0</v>
      </c>
      <c r="E38" s="23">
        <v>6</v>
      </c>
      <c r="F38" s="23">
        <v>6</v>
      </c>
      <c r="G38" s="23"/>
      <c r="H38" s="23"/>
      <c r="I38" s="23"/>
      <c r="J38" s="66">
        <v>1</v>
      </c>
      <c r="K38" s="66">
        <f t="shared" si="2"/>
        <v>0.5</v>
      </c>
      <c r="L38" s="69">
        <f t="shared" si="3"/>
        <v>3.5</v>
      </c>
      <c r="M38" s="57">
        <v>30</v>
      </c>
      <c r="N38" s="57">
        <v>26</v>
      </c>
      <c r="O38" s="22"/>
      <c r="P38" s="43"/>
      <c r="Q38" s="43"/>
      <c r="R38" s="42"/>
    </row>
    <row r="39" spans="1:18" ht="15">
      <c r="A39" s="22" t="s">
        <v>39</v>
      </c>
      <c r="B39" s="23" t="s">
        <v>33</v>
      </c>
      <c r="C39" s="23">
        <v>13</v>
      </c>
      <c r="D39" s="23">
        <v>3</v>
      </c>
      <c r="E39" s="23">
        <v>7</v>
      </c>
      <c r="F39" s="23">
        <v>3</v>
      </c>
      <c r="G39" s="23"/>
      <c r="H39" s="23"/>
      <c r="I39" s="23"/>
      <c r="J39" s="66">
        <v>1</v>
      </c>
      <c r="K39" s="66">
        <f t="shared" si="2"/>
        <v>0.7692307692307693</v>
      </c>
      <c r="L39" s="69">
        <f t="shared" si="3"/>
        <v>4</v>
      </c>
      <c r="M39" s="57">
        <v>30</v>
      </c>
      <c r="N39" s="57">
        <v>25</v>
      </c>
      <c r="O39" s="22"/>
      <c r="P39" s="43"/>
      <c r="Q39" s="43"/>
      <c r="R39" s="42"/>
    </row>
    <row r="40" spans="1:18" ht="15">
      <c r="A40" s="22" t="s">
        <v>57</v>
      </c>
      <c r="B40" s="23" t="s">
        <v>33</v>
      </c>
      <c r="C40" s="23">
        <v>13</v>
      </c>
      <c r="D40" s="23">
        <v>6</v>
      </c>
      <c r="E40" s="23">
        <v>2</v>
      </c>
      <c r="F40" s="23">
        <v>5</v>
      </c>
      <c r="G40" s="23"/>
      <c r="H40" s="23"/>
      <c r="I40" s="23"/>
      <c r="J40" s="66">
        <v>1</v>
      </c>
      <c r="K40" s="66">
        <f t="shared" si="2"/>
        <v>0.6153846153846154</v>
      </c>
      <c r="L40" s="69">
        <f t="shared" si="3"/>
        <v>4.076923076923077</v>
      </c>
      <c r="M40" s="57">
        <v>30</v>
      </c>
      <c r="N40" s="57">
        <v>25</v>
      </c>
      <c r="O40" s="22"/>
      <c r="P40" s="43"/>
      <c r="Q40" s="43"/>
      <c r="R40" s="42"/>
    </row>
    <row r="41" spans="1:18" ht="15">
      <c r="A41" s="22" t="s">
        <v>57</v>
      </c>
      <c r="B41" s="23" t="s">
        <v>61</v>
      </c>
      <c r="C41" s="23">
        <v>13</v>
      </c>
      <c r="D41" s="23">
        <v>0</v>
      </c>
      <c r="E41" s="23">
        <v>3</v>
      </c>
      <c r="F41" s="23">
        <v>10</v>
      </c>
      <c r="G41" s="23"/>
      <c r="H41" s="23"/>
      <c r="I41" s="23"/>
      <c r="J41" s="66">
        <v>1</v>
      </c>
      <c r="K41" s="66">
        <f t="shared" si="2"/>
        <v>0.23076923076923078</v>
      </c>
      <c r="L41" s="69">
        <f t="shared" si="3"/>
        <v>3.230769230769231</v>
      </c>
      <c r="M41" s="57">
        <v>20</v>
      </c>
      <c r="N41" s="57">
        <v>16</v>
      </c>
      <c r="O41" s="22"/>
      <c r="P41" s="43"/>
      <c r="Q41" s="43"/>
      <c r="R41" s="42"/>
    </row>
    <row r="42" spans="1:18" ht="14.25" customHeight="1">
      <c r="A42" s="24" t="s">
        <v>20</v>
      </c>
      <c r="B42" s="24"/>
      <c r="C42" s="25"/>
      <c r="D42" s="26"/>
      <c r="E42" s="26"/>
      <c r="F42" s="26"/>
      <c r="G42" s="27"/>
      <c r="H42" s="27"/>
      <c r="I42" s="26"/>
      <c r="J42" s="68">
        <v>1</v>
      </c>
      <c r="K42" s="68">
        <f>AVERAGE(K35:K41)</f>
        <v>0.6182151182151181</v>
      </c>
      <c r="L42" s="71">
        <f>AVERAGE(L35:L41)</f>
        <v>3.8534798534798536</v>
      </c>
      <c r="M42" s="27">
        <f>SUM(M35:M41)</f>
        <v>200</v>
      </c>
      <c r="N42" s="27">
        <f>SUM(N35:N41)</f>
        <v>178</v>
      </c>
      <c r="O42" s="27"/>
      <c r="P42" s="46"/>
      <c r="Q42" s="46"/>
      <c r="R42" s="42"/>
    </row>
    <row r="43" spans="1:18" ht="15">
      <c r="A43" s="22" t="s">
        <v>35</v>
      </c>
      <c r="B43" s="28" t="s">
        <v>15</v>
      </c>
      <c r="C43" s="28">
        <v>13</v>
      </c>
      <c r="D43" s="23">
        <v>3</v>
      </c>
      <c r="E43" s="28">
        <v>4</v>
      </c>
      <c r="F43" s="28">
        <v>6</v>
      </c>
      <c r="G43" s="23"/>
      <c r="H43" s="23"/>
      <c r="I43" s="23"/>
      <c r="J43" s="66">
        <v>1</v>
      </c>
      <c r="K43" s="66">
        <f t="shared" si="2"/>
        <v>0.5384615384615384</v>
      </c>
      <c r="L43" s="69">
        <f t="shared" si="3"/>
        <v>3.769230769230769</v>
      </c>
      <c r="M43" s="57">
        <v>30</v>
      </c>
      <c r="N43" s="57">
        <v>30</v>
      </c>
      <c r="O43" s="22"/>
      <c r="P43" s="45"/>
      <c r="Q43" s="45"/>
      <c r="R43" s="42"/>
    </row>
    <row r="44" spans="1:18" ht="15">
      <c r="A44" s="22" t="s">
        <v>57</v>
      </c>
      <c r="B44" s="23" t="s">
        <v>15</v>
      </c>
      <c r="C44" s="28">
        <v>15</v>
      </c>
      <c r="D44" s="23">
        <v>5</v>
      </c>
      <c r="E44" s="23">
        <v>5</v>
      </c>
      <c r="F44" s="23">
        <v>5</v>
      </c>
      <c r="G44" s="23"/>
      <c r="H44" s="23"/>
      <c r="I44" s="23"/>
      <c r="J44" s="66">
        <v>1</v>
      </c>
      <c r="K44" s="66">
        <f t="shared" si="2"/>
        <v>0.6666666666666666</v>
      </c>
      <c r="L44" s="69">
        <f t="shared" si="3"/>
        <v>4</v>
      </c>
      <c r="M44" s="57">
        <v>30</v>
      </c>
      <c r="N44" s="57">
        <v>28</v>
      </c>
      <c r="O44" s="22"/>
      <c r="P44" s="45"/>
      <c r="Q44" s="45"/>
      <c r="R44" s="42"/>
    </row>
    <row r="45" spans="1:18" ht="15">
      <c r="A45" s="22" t="s">
        <v>57</v>
      </c>
      <c r="B45" s="23" t="s">
        <v>25</v>
      </c>
      <c r="C45" s="28">
        <v>10</v>
      </c>
      <c r="D45" s="23">
        <v>2</v>
      </c>
      <c r="E45" s="23">
        <v>2</v>
      </c>
      <c r="F45" s="23">
        <v>6</v>
      </c>
      <c r="G45" s="23"/>
      <c r="H45" s="23"/>
      <c r="I45" s="23"/>
      <c r="J45" s="66">
        <v>1</v>
      </c>
      <c r="K45" s="66">
        <f t="shared" si="2"/>
        <v>0.4</v>
      </c>
      <c r="L45" s="69">
        <f t="shared" si="3"/>
        <v>3.6</v>
      </c>
      <c r="M45" s="57">
        <v>30</v>
      </c>
      <c r="N45" s="57">
        <v>28</v>
      </c>
      <c r="O45" s="22"/>
      <c r="P45" s="43"/>
      <c r="Q45" s="43"/>
      <c r="R45" s="42"/>
    </row>
    <row r="46" spans="1:18" ht="15">
      <c r="A46" s="22" t="s">
        <v>35</v>
      </c>
      <c r="B46" s="23" t="s">
        <v>25</v>
      </c>
      <c r="C46" s="28">
        <v>14</v>
      </c>
      <c r="D46" s="23">
        <v>2</v>
      </c>
      <c r="E46" s="23">
        <v>4</v>
      </c>
      <c r="F46" s="23">
        <v>8</v>
      </c>
      <c r="G46" s="23"/>
      <c r="H46" s="23"/>
      <c r="I46" s="23"/>
      <c r="J46" s="66">
        <v>1</v>
      </c>
      <c r="K46" s="66">
        <f t="shared" si="2"/>
        <v>0.42857142857142855</v>
      </c>
      <c r="L46" s="69">
        <f t="shared" si="3"/>
        <v>3.5714285714285716</v>
      </c>
      <c r="M46" s="57">
        <v>30</v>
      </c>
      <c r="N46" s="57">
        <v>30</v>
      </c>
      <c r="O46" s="22"/>
      <c r="P46" s="45"/>
      <c r="Q46" s="45"/>
      <c r="R46" s="42"/>
    </row>
    <row r="47" spans="1:18" ht="15">
      <c r="A47" s="22" t="s">
        <v>57</v>
      </c>
      <c r="B47" s="23" t="s">
        <v>34</v>
      </c>
      <c r="C47" s="28">
        <v>11</v>
      </c>
      <c r="D47" s="23">
        <v>0</v>
      </c>
      <c r="E47" s="23">
        <v>6</v>
      </c>
      <c r="F47" s="23">
        <v>5</v>
      </c>
      <c r="G47" s="23"/>
      <c r="H47" s="23"/>
      <c r="I47" s="23"/>
      <c r="J47" s="66">
        <v>1</v>
      </c>
      <c r="K47" s="66">
        <f t="shared" si="2"/>
        <v>0.5454545454545454</v>
      </c>
      <c r="L47" s="69">
        <f t="shared" si="3"/>
        <v>3.5454545454545454</v>
      </c>
      <c r="M47" s="57">
        <v>30</v>
      </c>
      <c r="N47" s="57">
        <v>28</v>
      </c>
      <c r="O47" s="22"/>
      <c r="P47" s="45"/>
      <c r="Q47" s="45"/>
      <c r="R47" s="42"/>
    </row>
    <row r="48" spans="1:18" ht="15">
      <c r="A48" s="22" t="s">
        <v>35</v>
      </c>
      <c r="B48" s="23" t="s">
        <v>34</v>
      </c>
      <c r="C48" s="28">
        <v>12</v>
      </c>
      <c r="D48" s="23">
        <v>2</v>
      </c>
      <c r="E48" s="23">
        <v>2</v>
      </c>
      <c r="F48" s="23">
        <v>8</v>
      </c>
      <c r="G48" s="23"/>
      <c r="H48" s="23"/>
      <c r="I48" s="23"/>
      <c r="J48" s="66">
        <v>1</v>
      </c>
      <c r="K48" s="66">
        <f t="shared" si="2"/>
        <v>0.3333333333333333</v>
      </c>
      <c r="L48" s="69">
        <f t="shared" si="3"/>
        <v>3.5</v>
      </c>
      <c r="M48" s="57">
        <v>30</v>
      </c>
      <c r="N48" s="57">
        <v>30</v>
      </c>
      <c r="O48" s="22"/>
      <c r="P48" s="45"/>
      <c r="Q48" s="45"/>
      <c r="R48" s="42"/>
    </row>
    <row r="49" spans="1:18" ht="15">
      <c r="A49" s="22" t="s">
        <v>57</v>
      </c>
      <c r="B49" s="23" t="s">
        <v>62</v>
      </c>
      <c r="C49" s="28">
        <v>12</v>
      </c>
      <c r="D49" s="23">
        <v>2</v>
      </c>
      <c r="E49" s="23">
        <v>7</v>
      </c>
      <c r="F49" s="23">
        <v>3</v>
      </c>
      <c r="G49" s="23"/>
      <c r="H49" s="23"/>
      <c r="I49" s="23"/>
      <c r="J49" s="66">
        <v>1</v>
      </c>
      <c r="K49" s="66">
        <f t="shared" si="2"/>
        <v>0.75</v>
      </c>
      <c r="L49" s="69">
        <f t="shared" si="3"/>
        <v>3.9166666666666665</v>
      </c>
      <c r="M49" s="57">
        <v>30</v>
      </c>
      <c r="N49" s="57">
        <v>28</v>
      </c>
      <c r="O49" s="22"/>
      <c r="P49" s="45"/>
      <c r="Q49" s="45"/>
      <c r="R49" s="42"/>
    </row>
    <row r="50" spans="1:18" ht="15">
      <c r="A50" s="22" t="s">
        <v>35</v>
      </c>
      <c r="B50" s="23" t="s">
        <v>62</v>
      </c>
      <c r="C50" s="28">
        <v>11</v>
      </c>
      <c r="D50" s="23">
        <v>1</v>
      </c>
      <c r="E50" s="23">
        <v>3</v>
      </c>
      <c r="F50" s="23">
        <v>7</v>
      </c>
      <c r="G50" s="23"/>
      <c r="H50" s="23"/>
      <c r="I50" s="23"/>
      <c r="J50" s="66">
        <v>1</v>
      </c>
      <c r="K50" s="66">
        <f t="shared" si="2"/>
        <v>0.36363636363636365</v>
      </c>
      <c r="L50" s="69">
        <f t="shared" si="3"/>
        <v>3.4545454545454546</v>
      </c>
      <c r="M50" s="57">
        <v>30</v>
      </c>
      <c r="N50" s="57">
        <v>30</v>
      </c>
      <c r="O50" s="22"/>
      <c r="P50" s="45"/>
      <c r="Q50" s="45"/>
      <c r="R50" s="42"/>
    </row>
    <row r="51" spans="1:18" ht="15">
      <c r="A51" s="24" t="s">
        <v>21</v>
      </c>
      <c r="B51" s="24"/>
      <c r="C51" s="25"/>
      <c r="D51" s="26"/>
      <c r="E51" s="26"/>
      <c r="F51" s="26"/>
      <c r="G51" s="27"/>
      <c r="H51" s="27"/>
      <c r="I51" s="26"/>
      <c r="J51" s="68">
        <v>1</v>
      </c>
      <c r="K51" s="68">
        <f>AVERAGE(K43:K50)</f>
        <v>0.5032654845154845</v>
      </c>
      <c r="L51" s="71">
        <f>AVERAGE(L43:L50)</f>
        <v>3.669665750915751</v>
      </c>
      <c r="M51" s="27">
        <f>SUM(M43:M50)</f>
        <v>240</v>
      </c>
      <c r="N51" s="27">
        <f>SUM(N43:N50)</f>
        <v>232</v>
      </c>
      <c r="O51" s="27"/>
      <c r="P51" s="45"/>
      <c r="Q51" s="45"/>
      <c r="R51" s="42"/>
    </row>
    <row r="52" spans="1:18" ht="15">
      <c r="A52" s="34" t="s">
        <v>36</v>
      </c>
      <c r="B52" s="28" t="s">
        <v>16</v>
      </c>
      <c r="C52" s="23">
        <v>14</v>
      </c>
      <c r="D52" s="23">
        <v>3</v>
      </c>
      <c r="E52" s="23">
        <v>8</v>
      </c>
      <c r="F52" s="23">
        <v>3</v>
      </c>
      <c r="G52" s="23"/>
      <c r="H52" s="23"/>
      <c r="I52" s="23"/>
      <c r="J52" s="66">
        <v>1</v>
      </c>
      <c r="K52" s="66">
        <f t="shared" si="2"/>
        <v>0.7857142857142857</v>
      </c>
      <c r="L52" s="69">
        <f t="shared" si="3"/>
        <v>4</v>
      </c>
      <c r="M52" s="57">
        <v>30</v>
      </c>
      <c r="N52" s="57">
        <v>28</v>
      </c>
      <c r="O52" s="22"/>
      <c r="P52" s="45"/>
      <c r="Q52" s="45"/>
      <c r="R52" s="42"/>
    </row>
    <row r="53" spans="1:18" ht="15">
      <c r="A53" s="22" t="s">
        <v>28</v>
      </c>
      <c r="B53" s="28" t="s">
        <v>16</v>
      </c>
      <c r="C53" s="23">
        <v>14</v>
      </c>
      <c r="D53" s="23">
        <v>4</v>
      </c>
      <c r="E53" s="23">
        <v>6</v>
      </c>
      <c r="F53" s="23">
        <v>4</v>
      </c>
      <c r="G53" s="23"/>
      <c r="H53" s="23"/>
      <c r="I53" s="23"/>
      <c r="J53" s="66">
        <v>1</v>
      </c>
      <c r="K53" s="66">
        <f t="shared" si="2"/>
        <v>0.7142857142857143</v>
      </c>
      <c r="L53" s="69">
        <f t="shared" si="3"/>
        <v>4</v>
      </c>
      <c r="M53" s="57">
        <v>30</v>
      </c>
      <c r="N53" s="57">
        <v>30</v>
      </c>
      <c r="O53" s="22"/>
      <c r="P53" s="45"/>
      <c r="Q53" s="45"/>
      <c r="R53" s="42"/>
    </row>
    <row r="54" spans="1:18" ht="15">
      <c r="A54" s="22" t="s">
        <v>28</v>
      </c>
      <c r="B54" s="23" t="s">
        <v>29</v>
      </c>
      <c r="C54" s="23">
        <v>15</v>
      </c>
      <c r="D54" s="23">
        <v>2</v>
      </c>
      <c r="E54" s="23">
        <v>7</v>
      </c>
      <c r="F54" s="23">
        <v>6</v>
      </c>
      <c r="G54" s="23"/>
      <c r="H54" s="23"/>
      <c r="I54" s="23"/>
      <c r="J54" s="66">
        <v>1</v>
      </c>
      <c r="K54" s="66">
        <f t="shared" si="2"/>
        <v>0.6</v>
      </c>
      <c r="L54" s="69">
        <f t="shared" si="3"/>
        <v>3.7333333333333334</v>
      </c>
      <c r="M54" s="57">
        <v>30</v>
      </c>
      <c r="N54" s="57">
        <v>30</v>
      </c>
      <c r="O54" s="22"/>
      <c r="P54" s="43"/>
      <c r="Q54" s="43"/>
      <c r="R54" s="42"/>
    </row>
    <row r="55" spans="1:18" ht="15">
      <c r="A55" s="34" t="s">
        <v>36</v>
      </c>
      <c r="B55" s="23" t="s">
        <v>29</v>
      </c>
      <c r="C55" s="23">
        <v>12</v>
      </c>
      <c r="D55" s="23">
        <v>3</v>
      </c>
      <c r="E55" s="23">
        <v>5</v>
      </c>
      <c r="F55" s="23">
        <v>4</v>
      </c>
      <c r="G55" s="23"/>
      <c r="H55" s="23"/>
      <c r="I55" s="23"/>
      <c r="J55" s="66">
        <v>1</v>
      </c>
      <c r="K55" s="66">
        <f t="shared" si="2"/>
        <v>0.6666666666666666</v>
      </c>
      <c r="L55" s="69">
        <f t="shared" si="3"/>
        <v>3.9166666666666665</v>
      </c>
      <c r="M55" s="57">
        <v>30</v>
      </c>
      <c r="N55" s="57">
        <v>28</v>
      </c>
      <c r="O55" s="22"/>
      <c r="P55" s="45"/>
      <c r="Q55" s="45"/>
      <c r="R55" s="42"/>
    </row>
    <row r="56" spans="1:18" ht="15">
      <c r="A56" s="34" t="s">
        <v>36</v>
      </c>
      <c r="B56" s="23" t="s">
        <v>37</v>
      </c>
      <c r="C56" s="23">
        <v>14</v>
      </c>
      <c r="D56" s="23">
        <v>1</v>
      </c>
      <c r="E56" s="23">
        <v>7</v>
      </c>
      <c r="F56" s="23">
        <v>6</v>
      </c>
      <c r="G56" s="23"/>
      <c r="H56" s="23"/>
      <c r="I56" s="23"/>
      <c r="J56" s="66">
        <v>1</v>
      </c>
      <c r="K56" s="66">
        <f t="shared" si="2"/>
        <v>0.5714285714285714</v>
      </c>
      <c r="L56" s="69">
        <f t="shared" si="3"/>
        <v>3.642857142857143</v>
      </c>
      <c r="M56" s="57">
        <v>30</v>
      </c>
      <c r="N56" s="57">
        <v>28</v>
      </c>
      <c r="O56" s="22"/>
      <c r="P56" s="45"/>
      <c r="Q56" s="45"/>
      <c r="R56" s="42"/>
    </row>
    <row r="57" spans="1:18" ht="15">
      <c r="A57" s="22" t="s">
        <v>28</v>
      </c>
      <c r="B57" s="23" t="s">
        <v>37</v>
      </c>
      <c r="C57" s="23">
        <v>14</v>
      </c>
      <c r="D57" s="23">
        <v>2</v>
      </c>
      <c r="E57" s="23">
        <v>7</v>
      </c>
      <c r="F57" s="23">
        <v>5</v>
      </c>
      <c r="G57" s="23"/>
      <c r="H57" s="23"/>
      <c r="I57" s="23"/>
      <c r="J57" s="66">
        <v>1</v>
      </c>
      <c r="K57" s="66">
        <f t="shared" si="2"/>
        <v>0.6428571428571429</v>
      </c>
      <c r="L57" s="69">
        <f t="shared" si="3"/>
        <v>3.7857142857142856</v>
      </c>
      <c r="M57" s="57">
        <v>30</v>
      </c>
      <c r="N57" s="57">
        <v>30</v>
      </c>
      <c r="O57" s="22"/>
      <c r="P57" s="45"/>
      <c r="Q57" s="45"/>
      <c r="R57" s="42"/>
    </row>
    <row r="58" spans="1:18" ht="15">
      <c r="A58" s="24" t="s">
        <v>22</v>
      </c>
      <c r="B58" s="24"/>
      <c r="C58" s="25"/>
      <c r="D58" s="26"/>
      <c r="E58" s="26"/>
      <c r="F58" s="26"/>
      <c r="G58" s="27"/>
      <c r="H58" s="27"/>
      <c r="I58" s="26"/>
      <c r="J58" s="68">
        <v>1</v>
      </c>
      <c r="K58" s="68">
        <f>AVERAGE(K52:K57)</f>
        <v>0.6634920634920635</v>
      </c>
      <c r="L58" s="71">
        <f>AVERAGE(L52:L57)</f>
        <v>3.8464285714285715</v>
      </c>
      <c r="M58" s="27">
        <f>SUM(M52:M57)</f>
        <v>180</v>
      </c>
      <c r="N58" s="27">
        <f>SUM(N52:N57)</f>
        <v>174</v>
      </c>
      <c r="O58" s="27"/>
      <c r="P58" s="46"/>
      <c r="Q58" s="46"/>
      <c r="R58" s="42"/>
    </row>
    <row r="59" spans="1:18" ht="15">
      <c r="A59" s="22" t="s">
        <v>32</v>
      </c>
      <c r="B59" s="23" t="s">
        <v>17</v>
      </c>
      <c r="C59" s="23">
        <v>13</v>
      </c>
      <c r="D59" s="23">
        <v>3</v>
      </c>
      <c r="E59" s="23">
        <v>4</v>
      </c>
      <c r="F59" s="23">
        <v>6</v>
      </c>
      <c r="G59" s="23"/>
      <c r="H59" s="23"/>
      <c r="I59" s="23"/>
      <c r="J59" s="66">
        <v>1</v>
      </c>
      <c r="K59" s="66">
        <f t="shared" si="2"/>
        <v>0.5384615384615384</v>
      </c>
      <c r="L59" s="69">
        <f t="shared" si="3"/>
        <v>3.769230769230769</v>
      </c>
      <c r="M59" s="57">
        <v>30</v>
      </c>
      <c r="N59" s="57">
        <v>30</v>
      </c>
      <c r="O59" s="23"/>
      <c r="P59" s="45"/>
      <c r="Q59" s="45"/>
      <c r="R59" s="42"/>
    </row>
    <row r="60" spans="1:18" ht="15">
      <c r="A60" s="22" t="s">
        <v>35</v>
      </c>
      <c r="B60" s="23" t="s">
        <v>17</v>
      </c>
      <c r="C60" s="23">
        <v>14</v>
      </c>
      <c r="D60" s="23">
        <v>3</v>
      </c>
      <c r="E60" s="23">
        <v>5</v>
      </c>
      <c r="F60" s="23">
        <v>6</v>
      </c>
      <c r="G60" s="23"/>
      <c r="H60" s="23"/>
      <c r="I60" s="23"/>
      <c r="J60" s="66">
        <v>1</v>
      </c>
      <c r="K60" s="66">
        <f t="shared" si="2"/>
        <v>0.5714285714285714</v>
      </c>
      <c r="L60" s="69">
        <f t="shared" si="3"/>
        <v>3.7857142857142856</v>
      </c>
      <c r="M60" s="57">
        <v>30</v>
      </c>
      <c r="N60" s="57">
        <v>28</v>
      </c>
      <c r="O60" s="23"/>
      <c r="P60" s="45"/>
      <c r="Q60" s="45"/>
      <c r="R60" s="42"/>
    </row>
    <row r="61" spans="1:18" ht="15">
      <c r="A61" s="22" t="s">
        <v>35</v>
      </c>
      <c r="B61" s="23" t="s">
        <v>26</v>
      </c>
      <c r="C61" s="23">
        <v>12</v>
      </c>
      <c r="D61" s="23">
        <v>1</v>
      </c>
      <c r="E61" s="23">
        <v>7</v>
      </c>
      <c r="F61" s="23">
        <v>4</v>
      </c>
      <c r="G61" s="23"/>
      <c r="H61" s="23"/>
      <c r="I61" s="23"/>
      <c r="J61" s="66">
        <v>1</v>
      </c>
      <c r="K61" s="66">
        <f t="shared" si="2"/>
        <v>0.6666666666666666</v>
      </c>
      <c r="L61" s="69">
        <f t="shared" si="3"/>
        <v>3.75</v>
      </c>
      <c r="M61" s="57">
        <v>30</v>
      </c>
      <c r="N61" s="57">
        <v>29</v>
      </c>
      <c r="O61" s="23"/>
      <c r="P61" s="43"/>
      <c r="Q61" s="43"/>
      <c r="R61" s="42"/>
    </row>
    <row r="62" spans="1:18" ht="15">
      <c r="A62" s="22" t="s">
        <v>36</v>
      </c>
      <c r="B62" s="23" t="s">
        <v>26</v>
      </c>
      <c r="C62" s="23">
        <v>15</v>
      </c>
      <c r="D62" s="23">
        <v>7</v>
      </c>
      <c r="E62" s="23">
        <v>3</v>
      </c>
      <c r="F62" s="23">
        <v>5</v>
      </c>
      <c r="G62" s="23"/>
      <c r="H62" s="23"/>
      <c r="I62" s="23"/>
      <c r="J62" s="66">
        <v>1</v>
      </c>
      <c r="K62" s="66">
        <f t="shared" si="2"/>
        <v>0.6666666666666666</v>
      </c>
      <c r="L62" s="69">
        <f t="shared" si="3"/>
        <v>4.133333333333334</v>
      </c>
      <c r="M62" s="57">
        <v>30</v>
      </c>
      <c r="N62" s="57">
        <v>29</v>
      </c>
      <c r="O62" s="23"/>
      <c r="P62" s="45"/>
      <c r="Q62" s="45"/>
      <c r="R62" s="42"/>
    </row>
    <row r="63" spans="1:18" ht="15">
      <c r="A63" s="22" t="s">
        <v>35</v>
      </c>
      <c r="B63" s="23" t="s">
        <v>63</v>
      </c>
      <c r="C63" s="23">
        <v>12</v>
      </c>
      <c r="D63" s="23">
        <v>1</v>
      </c>
      <c r="E63" s="23">
        <v>2</v>
      </c>
      <c r="F63" s="23">
        <v>9</v>
      </c>
      <c r="G63" s="23"/>
      <c r="H63" s="23"/>
      <c r="I63" s="23"/>
      <c r="J63" s="66">
        <v>1</v>
      </c>
      <c r="K63" s="66">
        <f t="shared" si="2"/>
        <v>0.25</v>
      </c>
      <c r="L63" s="69">
        <f t="shared" si="3"/>
        <v>3.3333333333333335</v>
      </c>
      <c r="M63" s="57">
        <v>30</v>
      </c>
      <c r="N63" s="57">
        <v>28</v>
      </c>
      <c r="O63" s="23"/>
      <c r="P63" s="45"/>
      <c r="Q63" s="45"/>
      <c r="R63" s="42"/>
    </row>
    <row r="64" spans="1:18" ht="15">
      <c r="A64" s="22" t="s">
        <v>36</v>
      </c>
      <c r="B64" s="23" t="s">
        <v>63</v>
      </c>
      <c r="C64" s="23">
        <v>12</v>
      </c>
      <c r="D64" s="23">
        <v>5</v>
      </c>
      <c r="E64" s="23">
        <v>2</v>
      </c>
      <c r="F64" s="23">
        <v>5</v>
      </c>
      <c r="G64" s="23"/>
      <c r="H64" s="23"/>
      <c r="I64" s="23"/>
      <c r="J64" s="66">
        <v>1</v>
      </c>
      <c r="K64" s="66">
        <f t="shared" si="2"/>
        <v>0.5833333333333334</v>
      </c>
      <c r="L64" s="69">
        <f t="shared" si="3"/>
        <v>4</v>
      </c>
      <c r="M64" s="57">
        <v>30</v>
      </c>
      <c r="N64" s="57">
        <v>28</v>
      </c>
      <c r="O64" s="23"/>
      <c r="P64" s="45"/>
      <c r="Q64" s="45"/>
      <c r="R64" s="42"/>
    </row>
    <row r="65" spans="1:18" ht="15">
      <c r="A65" s="24" t="s">
        <v>24</v>
      </c>
      <c r="B65" s="24"/>
      <c r="C65" s="25"/>
      <c r="D65" s="26"/>
      <c r="E65" s="26"/>
      <c r="F65" s="26"/>
      <c r="G65" s="27"/>
      <c r="H65" s="27"/>
      <c r="I65" s="26"/>
      <c r="J65" s="68">
        <v>1</v>
      </c>
      <c r="K65" s="68">
        <f>AVERAGE(K59:K64)</f>
        <v>0.546092796092796</v>
      </c>
      <c r="L65" s="71">
        <f>AVERAGE(L59:L64)</f>
        <v>3.79526862026862</v>
      </c>
      <c r="M65" s="27">
        <f>SUM(M59:M64)</f>
        <v>180</v>
      </c>
      <c r="N65" s="27">
        <f>SUM(N59:N64)</f>
        <v>172</v>
      </c>
      <c r="O65" s="27"/>
      <c r="P65" s="46"/>
      <c r="Q65" s="46"/>
      <c r="R65" s="42"/>
    </row>
    <row r="66" spans="1:18" ht="15">
      <c r="A66" s="22" t="s">
        <v>28</v>
      </c>
      <c r="B66" s="28" t="s">
        <v>18</v>
      </c>
      <c r="C66" s="23">
        <v>13</v>
      </c>
      <c r="D66" s="23">
        <v>3</v>
      </c>
      <c r="E66" s="23">
        <v>6</v>
      </c>
      <c r="F66" s="23">
        <v>3</v>
      </c>
      <c r="G66" s="23"/>
      <c r="H66" s="23"/>
      <c r="I66" s="23"/>
      <c r="J66" s="66">
        <v>1</v>
      </c>
      <c r="K66" s="66">
        <f t="shared" si="2"/>
        <v>0.6923076923076923</v>
      </c>
      <c r="L66" s="69">
        <f t="shared" si="3"/>
        <v>3.6923076923076925</v>
      </c>
      <c r="M66" s="57">
        <v>30</v>
      </c>
      <c r="N66" s="57">
        <v>29</v>
      </c>
      <c r="O66" s="22"/>
      <c r="P66" s="45"/>
      <c r="Q66" s="45"/>
      <c r="R66" s="42"/>
    </row>
    <row r="67" spans="1:18" ht="15">
      <c r="A67" s="22" t="s">
        <v>35</v>
      </c>
      <c r="B67" s="28" t="s">
        <v>18</v>
      </c>
      <c r="C67" s="23">
        <v>12</v>
      </c>
      <c r="D67" s="23">
        <v>4</v>
      </c>
      <c r="E67" s="23">
        <v>4</v>
      </c>
      <c r="F67" s="23">
        <v>4</v>
      </c>
      <c r="G67" s="23"/>
      <c r="H67" s="23"/>
      <c r="I67" s="23"/>
      <c r="J67" s="66">
        <v>1</v>
      </c>
      <c r="K67" s="66">
        <f t="shared" si="2"/>
        <v>0.6666666666666666</v>
      </c>
      <c r="L67" s="69">
        <f t="shared" si="3"/>
        <v>4</v>
      </c>
      <c r="M67" s="57">
        <v>30</v>
      </c>
      <c r="N67" s="57">
        <v>28</v>
      </c>
      <c r="O67" s="22"/>
      <c r="P67" s="45"/>
      <c r="Q67" s="45"/>
      <c r="R67" s="42"/>
    </row>
    <row r="68" spans="1:18" ht="15">
      <c r="A68" s="22" t="s">
        <v>32</v>
      </c>
      <c r="B68" s="28" t="s">
        <v>27</v>
      </c>
      <c r="C68" s="23">
        <v>12</v>
      </c>
      <c r="D68" s="23">
        <v>0</v>
      </c>
      <c r="E68" s="23">
        <v>8</v>
      </c>
      <c r="F68" s="23">
        <v>4</v>
      </c>
      <c r="G68" s="23"/>
      <c r="H68" s="23"/>
      <c r="I68" s="23"/>
      <c r="J68" s="66">
        <v>1</v>
      </c>
      <c r="K68" s="66">
        <f t="shared" si="2"/>
        <v>0.6666666666666666</v>
      </c>
      <c r="L68" s="69">
        <f t="shared" si="3"/>
        <v>3.6666666666666665</v>
      </c>
      <c r="M68" s="57">
        <v>30</v>
      </c>
      <c r="N68" s="57">
        <v>29</v>
      </c>
      <c r="O68" s="22"/>
      <c r="P68" s="43"/>
      <c r="Q68" s="43"/>
      <c r="R68" s="42"/>
    </row>
    <row r="69" spans="1:18" ht="15">
      <c r="A69" s="22" t="s">
        <v>35</v>
      </c>
      <c r="B69" s="28" t="s">
        <v>27</v>
      </c>
      <c r="C69" s="23">
        <v>11</v>
      </c>
      <c r="D69" s="23">
        <v>0</v>
      </c>
      <c r="E69" s="23">
        <v>3</v>
      </c>
      <c r="F69" s="23">
        <v>8</v>
      </c>
      <c r="G69" s="23"/>
      <c r="H69" s="23"/>
      <c r="I69" s="23"/>
      <c r="J69" s="66">
        <v>1</v>
      </c>
      <c r="K69" s="66">
        <f t="shared" si="2"/>
        <v>0.2727272727272727</v>
      </c>
      <c r="L69" s="69">
        <f t="shared" si="3"/>
        <v>3.272727272727273</v>
      </c>
      <c r="M69" s="57">
        <v>30</v>
      </c>
      <c r="N69" s="57">
        <v>28</v>
      </c>
      <c r="O69" s="22"/>
      <c r="P69" s="43"/>
      <c r="Q69" s="43"/>
      <c r="R69" s="42"/>
    </row>
    <row r="70" spans="1:18" ht="15">
      <c r="A70" s="22" t="s">
        <v>32</v>
      </c>
      <c r="B70" s="28" t="s">
        <v>19</v>
      </c>
      <c r="C70" s="23">
        <v>12</v>
      </c>
      <c r="D70" s="23">
        <v>0</v>
      </c>
      <c r="E70" s="23">
        <v>5</v>
      </c>
      <c r="F70" s="23">
        <v>7</v>
      </c>
      <c r="G70" s="23"/>
      <c r="H70" s="23"/>
      <c r="I70" s="23"/>
      <c r="J70" s="66">
        <v>1</v>
      </c>
      <c r="K70" s="66">
        <f t="shared" si="2"/>
        <v>0.4166666666666667</v>
      </c>
      <c r="L70" s="69">
        <f t="shared" si="3"/>
        <v>3.4166666666666665</v>
      </c>
      <c r="M70" s="57">
        <v>30</v>
      </c>
      <c r="N70" s="57">
        <v>29</v>
      </c>
      <c r="O70" s="22"/>
      <c r="P70" s="43"/>
      <c r="Q70" s="43"/>
      <c r="R70" s="42"/>
    </row>
    <row r="71" spans="1:18" ht="15">
      <c r="A71" s="22" t="s">
        <v>35</v>
      </c>
      <c r="B71" s="28" t="s">
        <v>19</v>
      </c>
      <c r="C71" s="23">
        <v>13</v>
      </c>
      <c r="D71" s="23">
        <v>0</v>
      </c>
      <c r="E71" s="23">
        <v>5</v>
      </c>
      <c r="F71" s="23">
        <v>8</v>
      </c>
      <c r="G71" s="23"/>
      <c r="H71" s="23"/>
      <c r="I71" s="23"/>
      <c r="J71" s="66">
        <v>1</v>
      </c>
      <c r="K71" s="66">
        <f t="shared" si="2"/>
        <v>0.38461538461538464</v>
      </c>
      <c r="L71" s="69">
        <f t="shared" si="3"/>
        <v>3.3846153846153846</v>
      </c>
      <c r="M71" s="57">
        <v>30</v>
      </c>
      <c r="N71" s="57">
        <v>28</v>
      </c>
      <c r="O71" s="22"/>
      <c r="P71" s="43"/>
      <c r="Q71" s="43"/>
      <c r="R71" s="42"/>
    </row>
    <row r="72" spans="1:18" ht="15">
      <c r="A72" s="24" t="s">
        <v>23</v>
      </c>
      <c r="B72" s="49"/>
      <c r="C72" s="49"/>
      <c r="D72" s="49"/>
      <c r="E72" s="49"/>
      <c r="F72" s="49"/>
      <c r="G72" s="49"/>
      <c r="H72" s="49"/>
      <c r="I72" s="49"/>
      <c r="J72" s="68">
        <v>1</v>
      </c>
      <c r="K72" s="68">
        <f>AVERAGE(K66:K71)</f>
        <v>0.5166083916083916</v>
      </c>
      <c r="L72" s="71">
        <f>AVERAGE(L66:L71)</f>
        <v>3.572163947163947</v>
      </c>
      <c r="M72" s="49">
        <f>SUM(M66:M71)</f>
        <v>180</v>
      </c>
      <c r="N72" s="49">
        <f>SUM(N66:N71)</f>
        <v>171</v>
      </c>
      <c r="O72" s="50"/>
      <c r="P72" s="43"/>
      <c r="Q72" s="43"/>
      <c r="R72" s="42"/>
    </row>
    <row r="73" spans="1:18" ht="15.75">
      <c r="A73" s="29" t="s">
        <v>31</v>
      </c>
      <c r="B73" s="29"/>
      <c r="C73" s="30"/>
      <c r="D73" s="30"/>
      <c r="E73" s="30"/>
      <c r="F73" s="30"/>
      <c r="G73" s="31"/>
      <c r="H73" s="31"/>
      <c r="I73" s="31"/>
      <c r="J73" s="68">
        <v>1</v>
      </c>
      <c r="K73" s="102">
        <f>(K14+K25+K34+K42+K51+K58+K65+K72)/8</f>
        <v>0.5920268681481916</v>
      </c>
      <c r="L73" s="103">
        <f>(L14+L25+L34+L42+L51+L58+L65+L72)/8</f>
        <v>3.810232041243071</v>
      </c>
      <c r="M73" s="104">
        <f>(M14+M25+M34+M42+M51+M58+M65+M72)</f>
        <v>1500</v>
      </c>
      <c r="N73" s="104">
        <f>(N14+N25+N34+N42+N51+N58+N65+N72)</f>
        <v>1437</v>
      </c>
      <c r="O73" s="33"/>
      <c r="P73" s="47"/>
      <c r="Q73" s="47"/>
      <c r="R73" s="42"/>
    </row>
    <row r="74" spans="1:18" ht="15.75">
      <c r="A74" s="13"/>
      <c r="B74" s="13"/>
      <c r="C74" s="14"/>
      <c r="D74" s="14"/>
      <c r="E74" s="14"/>
      <c r="F74" s="14"/>
      <c r="G74" s="14"/>
      <c r="H74" s="14"/>
      <c r="I74" s="14"/>
      <c r="J74" s="15"/>
      <c r="K74" s="67"/>
      <c r="L74" s="70"/>
      <c r="M74" s="16"/>
      <c r="N74" s="16"/>
      <c r="O74" s="16"/>
      <c r="P74" s="48"/>
      <c r="Q74" s="48"/>
      <c r="R74" s="42"/>
    </row>
    <row r="75" spans="1:18" ht="15.75">
      <c r="A75" s="17"/>
      <c r="B75" s="17"/>
      <c r="C75" s="18"/>
      <c r="D75" s="18"/>
      <c r="E75" s="18"/>
      <c r="F75" s="18"/>
      <c r="G75" s="19"/>
      <c r="H75" s="19"/>
      <c r="I75" s="19"/>
      <c r="J75" s="20"/>
      <c r="K75" s="67"/>
      <c r="L75" s="19"/>
      <c r="M75" s="16"/>
      <c r="N75" s="16"/>
      <c r="O75" s="16"/>
      <c r="P75" s="48"/>
      <c r="Q75" s="48"/>
      <c r="R75" s="42"/>
    </row>
    <row r="76" spans="1:18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67"/>
      <c r="L76" s="12"/>
      <c r="M76" s="12"/>
      <c r="N76" s="12"/>
      <c r="O76" s="12"/>
      <c r="P76" s="42"/>
      <c r="Q76" s="42"/>
      <c r="R76" s="42"/>
    </row>
    <row r="77" spans="11:18" ht="15">
      <c r="K77" s="67"/>
      <c r="P77" s="42"/>
      <c r="Q77" s="42"/>
      <c r="R77" s="42"/>
    </row>
    <row r="78" ht="15">
      <c r="K78" s="67"/>
    </row>
  </sheetData>
  <sheetProtection/>
  <mergeCells count="4">
    <mergeCell ref="A1:O1"/>
    <mergeCell ref="A3:O3"/>
    <mergeCell ref="D4:E4"/>
    <mergeCell ref="M4:N4"/>
  </mergeCells>
  <printOptions/>
  <pageMargins left="0.2362204724409449" right="0.2362204724409449" top="0.1968503937007874" bottom="0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2"/>
  <sheetViews>
    <sheetView zoomScaleSheetLayoutView="100" workbookViewId="0" topLeftCell="A54">
      <selection activeCell="L35" sqref="L35"/>
    </sheetView>
  </sheetViews>
  <sheetFormatPr defaultColWidth="9.00390625" defaultRowHeight="12.75"/>
  <cols>
    <col min="1" max="1" width="18.00390625" style="0" customWidth="1"/>
    <col min="2" max="2" width="8.75390625" style="0" customWidth="1"/>
    <col min="3" max="3" width="7.75390625" style="0" customWidth="1"/>
    <col min="4" max="4" width="4.75390625" style="0" customWidth="1"/>
    <col min="5" max="5" width="5.875" style="0" customWidth="1"/>
    <col min="6" max="6" width="6.00390625" style="0" customWidth="1"/>
    <col min="7" max="7" width="3.75390625" style="0" customWidth="1"/>
    <col min="8" max="8" width="4.25390625" style="0" customWidth="1"/>
    <col min="9" max="9" width="6.00390625" style="0" customWidth="1"/>
    <col min="10" max="10" width="8.875" style="0" bestFit="1" customWidth="1"/>
    <col min="11" max="12" width="11.375" style="0" bestFit="1" customWidth="1"/>
    <col min="13" max="13" width="10.25390625" style="0" customWidth="1"/>
    <col min="14" max="14" width="11.625" style="0" customWidth="1"/>
    <col min="15" max="15" width="19.875" style="0" customWidth="1"/>
    <col min="16" max="16" width="5.00390625" style="0" customWidth="1"/>
    <col min="17" max="17" width="9.75390625" style="0" customWidth="1"/>
  </cols>
  <sheetData>
    <row r="1" spans="1:17" ht="18.75">
      <c r="A1" s="105" t="s">
        <v>68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1"/>
      <c r="Q1" s="11"/>
    </row>
    <row r="2" spans="1:17" ht="18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1"/>
      <c r="Q2" s="1"/>
    </row>
    <row r="3" spans="1:18" ht="15" customHeight="1" thickBot="1">
      <c r="A3" s="106" t="s">
        <v>30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5"/>
      <c r="Q3" s="5"/>
      <c r="R3" s="2"/>
    </row>
    <row r="4" spans="1:18" ht="24">
      <c r="A4" s="36" t="s">
        <v>0</v>
      </c>
      <c r="B4" s="37" t="s">
        <v>1</v>
      </c>
      <c r="C4" s="37" t="s">
        <v>2</v>
      </c>
      <c r="D4" s="107" t="s">
        <v>5</v>
      </c>
      <c r="E4" s="108"/>
      <c r="F4" s="38"/>
      <c r="G4" s="38"/>
      <c r="H4" s="37" t="s">
        <v>3</v>
      </c>
      <c r="I4" s="37" t="s">
        <v>4</v>
      </c>
      <c r="J4" s="37" t="s">
        <v>11</v>
      </c>
      <c r="K4" s="37" t="s">
        <v>13</v>
      </c>
      <c r="L4" s="37" t="s">
        <v>12</v>
      </c>
      <c r="M4" s="107" t="s">
        <v>6</v>
      </c>
      <c r="N4" s="108"/>
      <c r="O4" s="39" t="s">
        <v>9</v>
      </c>
      <c r="P4" s="44"/>
      <c r="Q4" s="44"/>
      <c r="R4" s="42"/>
    </row>
    <row r="5" spans="1:18" ht="17.25" customHeight="1">
      <c r="A5" s="51"/>
      <c r="B5" s="52"/>
      <c r="C5" s="52"/>
      <c r="D5" s="53">
        <v>5</v>
      </c>
      <c r="E5" s="53">
        <v>4</v>
      </c>
      <c r="F5" s="53">
        <v>3</v>
      </c>
      <c r="G5" s="53">
        <v>2</v>
      </c>
      <c r="H5" s="52"/>
      <c r="I5" s="52"/>
      <c r="J5" s="52"/>
      <c r="K5" s="52"/>
      <c r="L5" s="52"/>
      <c r="M5" s="53" t="s">
        <v>7</v>
      </c>
      <c r="N5" s="54" t="s">
        <v>8</v>
      </c>
      <c r="O5" s="55"/>
      <c r="P5" s="44"/>
      <c r="Q5" s="44"/>
      <c r="R5" s="42"/>
    </row>
    <row r="6" spans="1:18" ht="17.25" customHeight="1">
      <c r="A6" s="56" t="s">
        <v>36</v>
      </c>
      <c r="B6" s="56" t="s">
        <v>38</v>
      </c>
      <c r="C6" s="56">
        <v>14</v>
      </c>
      <c r="D6" s="57">
        <v>8</v>
      </c>
      <c r="E6" s="57">
        <v>3</v>
      </c>
      <c r="F6" s="57">
        <v>3</v>
      </c>
      <c r="G6" s="57"/>
      <c r="H6" s="56"/>
      <c r="I6" s="56"/>
      <c r="J6" s="66">
        <v>1</v>
      </c>
      <c r="K6" s="66">
        <f>(D6+E6)/C6</f>
        <v>0.7857142857142857</v>
      </c>
      <c r="L6" s="69">
        <f>(5*D6+4*E6+3*F6)/C6</f>
        <v>4.357142857142857</v>
      </c>
      <c r="M6" s="57">
        <v>18</v>
      </c>
      <c r="N6" s="57">
        <v>18</v>
      </c>
      <c r="O6" s="56"/>
      <c r="P6" s="44"/>
      <c r="Q6" s="44"/>
      <c r="R6" s="42"/>
    </row>
    <row r="7" spans="1:18" ht="17.25" customHeight="1">
      <c r="A7" s="56" t="s">
        <v>39</v>
      </c>
      <c r="B7" s="56" t="s">
        <v>38</v>
      </c>
      <c r="C7" s="56">
        <v>15</v>
      </c>
      <c r="D7" s="57">
        <v>5</v>
      </c>
      <c r="E7" s="57">
        <v>5</v>
      </c>
      <c r="F7" s="57">
        <v>5</v>
      </c>
      <c r="G7" s="57"/>
      <c r="H7" s="56"/>
      <c r="I7" s="65"/>
      <c r="J7" s="66">
        <v>1</v>
      </c>
      <c r="K7" s="66">
        <f aca="true" t="shared" si="0" ref="K7:K71">(D7+E7)/C7</f>
        <v>0.6666666666666666</v>
      </c>
      <c r="L7" s="69">
        <f aca="true" t="shared" si="1" ref="L7:L71">(5*D7+4*E7+3*F7)/C7</f>
        <v>4</v>
      </c>
      <c r="M7" s="57">
        <v>18</v>
      </c>
      <c r="N7" s="57">
        <v>18</v>
      </c>
      <c r="O7" s="56"/>
      <c r="P7" s="44"/>
      <c r="Q7" s="44"/>
      <c r="R7" s="42"/>
    </row>
    <row r="8" spans="1:18" ht="17.25" customHeight="1">
      <c r="A8" s="56" t="s">
        <v>36</v>
      </c>
      <c r="B8" s="56" t="s">
        <v>40</v>
      </c>
      <c r="C8" s="56">
        <v>15</v>
      </c>
      <c r="D8" s="57">
        <v>4</v>
      </c>
      <c r="E8" s="57">
        <v>6</v>
      </c>
      <c r="F8" s="57">
        <v>5</v>
      </c>
      <c r="G8" s="57"/>
      <c r="H8" s="56"/>
      <c r="I8" s="56"/>
      <c r="J8" s="66">
        <v>1</v>
      </c>
      <c r="K8" s="66">
        <f t="shared" si="0"/>
        <v>0.6666666666666666</v>
      </c>
      <c r="L8" s="69">
        <f t="shared" si="1"/>
        <v>3.933333333333333</v>
      </c>
      <c r="M8" s="57">
        <v>16</v>
      </c>
      <c r="N8" s="57">
        <v>15</v>
      </c>
      <c r="O8" s="56"/>
      <c r="P8" s="44"/>
      <c r="Q8" s="44"/>
      <c r="R8" s="42"/>
    </row>
    <row r="9" spans="1:18" ht="17.25" customHeight="1">
      <c r="A9" s="56" t="s">
        <v>39</v>
      </c>
      <c r="B9" s="56" t="s">
        <v>40</v>
      </c>
      <c r="C9" s="56">
        <v>15</v>
      </c>
      <c r="D9" s="57">
        <v>10</v>
      </c>
      <c r="E9" s="57">
        <v>4</v>
      </c>
      <c r="F9" s="57">
        <v>1</v>
      </c>
      <c r="G9" s="57"/>
      <c r="H9" s="56"/>
      <c r="I9" s="56"/>
      <c r="J9" s="66">
        <v>1</v>
      </c>
      <c r="K9" s="66">
        <f t="shared" si="0"/>
        <v>0.9333333333333333</v>
      </c>
      <c r="L9" s="69">
        <f t="shared" si="1"/>
        <v>4.6</v>
      </c>
      <c r="M9" s="57">
        <v>18</v>
      </c>
      <c r="N9" s="57">
        <v>18</v>
      </c>
      <c r="O9" s="56"/>
      <c r="P9" s="44"/>
      <c r="Q9" s="44"/>
      <c r="R9" s="42"/>
    </row>
    <row r="10" spans="1:18" ht="17.25" customHeight="1">
      <c r="A10" s="56" t="s">
        <v>36</v>
      </c>
      <c r="B10" s="56" t="s">
        <v>41</v>
      </c>
      <c r="C10" s="56">
        <v>14</v>
      </c>
      <c r="D10" s="57">
        <v>5</v>
      </c>
      <c r="E10" s="57">
        <v>4</v>
      </c>
      <c r="F10" s="57">
        <v>5</v>
      </c>
      <c r="G10" s="57"/>
      <c r="H10" s="56"/>
      <c r="I10" s="56"/>
      <c r="J10" s="66">
        <v>1</v>
      </c>
      <c r="K10" s="66">
        <f>(D10+E10)/C10</f>
        <v>0.6428571428571429</v>
      </c>
      <c r="L10" s="69">
        <f t="shared" si="1"/>
        <v>4</v>
      </c>
      <c r="M10" s="57">
        <v>16</v>
      </c>
      <c r="N10" s="57">
        <v>16</v>
      </c>
      <c r="O10" s="56"/>
      <c r="P10" s="44"/>
      <c r="Q10" s="44"/>
      <c r="R10" s="42"/>
    </row>
    <row r="11" spans="1:18" ht="17.25" customHeight="1">
      <c r="A11" s="56" t="s">
        <v>39</v>
      </c>
      <c r="B11" s="56" t="s">
        <v>41</v>
      </c>
      <c r="C11" s="56">
        <v>13</v>
      </c>
      <c r="D11" s="57">
        <v>4</v>
      </c>
      <c r="E11" s="57">
        <v>6</v>
      </c>
      <c r="F11" s="57">
        <v>3</v>
      </c>
      <c r="G11" s="57"/>
      <c r="H11" s="56"/>
      <c r="I11" s="56"/>
      <c r="J11" s="66">
        <v>1</v>
      </c>
      <c r="K11" s="66">
        <f t="shared" si="0"/>
        <v>0.7692307692307693</v>
      </c>
      <c r="L11" s="69">
        <f t="shared" si="1"/>
        <v>4.076923076923077</v>
      </c>
      <c r="M11" s="57">
        <v>18</v>
      </c>
      <c r="N11" s="57">
        <v>18</v>
      </c>
      <c r="O11" s="56"/>
      <c r="P11" s="44"/>
      <c r="Q11" s="44"/>
      <c r="R11" s="42"/>
    </row>
    <row r="12" spans="1:18" ht="17.25" customHeight="1">
      <c r="A12" s="56" t="s">
        <v>36</v>
      </c>
      <c r="B12" s="56" t="s">
        <v>42</v>
      </c>
      <c r="C12" s="56">
        <v>17</v>
      </c>
      <c r="D12" s="57">
        <v>2</v>
      </c>
      <c r="E12" s="57">
        <v>5</v>
      </c>
      <c r="F12" s="57">
        <v>10</v>
      </c>
      <c r="G12" s="57"/>
      <c r="H12" s="56"/>
      <c r="I12" s="56"/>
      <c r="J12" s="66">
        <v>1</v>
      </c>
      <c r="K12" s="66">
        <f t="shared" si="0"/>
        <v>0.4117647058823529</v>
      </c>
      <c r="L12" s="69">
        <f t="shared" si="1"/>
        <v>3.5294117647058822</v>
      </c>
      <c r="M12" s="57">
        <v>16</v>
      </c>
      <c r="N12" s="57">
        <v>16</v>
      </c>
      <c r="O12" s="56"/>
      <c r="P12" s="44"/>
      <c r="Q12" s="44"/>
      <c r="R12" s="42"/>
    </row>
    <row r="13" spans="1:18" ht="17.25" customHeight="1">
      <c r="A13" s="56" t="s">
        <v>39</v>
      </c>
      <c r="B13" s="56" t="s">
        <v>59</v>
      </c>
      <c r="C13" s="56">
        <v>13</v>
      </c>
      <c r="D13" s="57">
        <v>5</v>
      </c>
      <c r="E13" s="57">
        <v>6</v>
      </c>
      <c r="F13" s="57">
        <v>2</v>
      </c>
      <c r="G13" s="57"/>
      <c r="H13" s="56"/>
      <c r="I13" s="56"/>
      <c r="J13" s="66">
        <v>1</v>
      </c>
      <c r="K13" s="66">
        <f t="shared" si="0"/>
        <v>0.8461538461538461</v>
      </c>
      <c r="L13" s="69">
        <f t="shared" si="1"/>
        <v>4.230769230769231</v>
      </c>
      <c r="M13" s="57">
        <v>16</v>
      </c>
      <c r="N13" s="57">
        <v>16</v>
      </c>
      <c r="O13" s="56"/>
      <c r="P13" s="44"/>
      <c r="Q13" s="44"/>
      <c r="R13" s="42"/>
    </row>
    <row r="14" spans="1:18" ht="17.25" customHeight="1">
      <c r="A14" s="56" t="s">
        <v>36</v>
      </c>
      <c r="B14" s="56" t="s">
        <v>59</v>
      </c>
      <c r="C14" s="56">
        <v>12</v>
      </c>
      <c r="D14" s="57">
        <v>2</v>
      </c>
      <c r="E14" s="57">
        <v>4</v>
      </c>
      <c r="F14" s="57">
        <v>6</v>
      </c>
      <c r="G14" s="57"/>
      <c r="H14" s="56"/>
      <c r="I14" s="56"/>
      <c r="J14" s="66">
        <v>1</v>
      </c>
      <c r="K14" s="66">
        <f t="shared" si="0"/>
        <v>0.5</v>
      </c>
      <c r="L14" s="69">
        <f t="shared" si="1"/>
        <v>3.6666666666666665</v>
      </c>
      <c r="M14" s="57">
        <v>16</v>
      </c>
      <c r="N14" s="57">
        <v>16</v>
      </c>
      <c r="O14" s="56"/>
      <c r="P14" s="44"/>
      <c r="Q14" s="44"/>
      <c r="R14" s="42"/>
    </row>
    <row r="15" spans="1:18" ht="17.25" customHeight="1">
      <c r="A15" s="56" t="s">
        <v>39</v>
      </c>
      <c r="B15" s="56" t="s">
        <v>42</v>
      </c>
      <c r="C15" s="56">
        <v>14</v>
      </c>
      <c r="D15" s="57">
        <v>1</v>
      </c>
      <c r="E15" s="57">
        <v>7</v>
      </c>
      <c r="F15" s="57">
        <v>6</v>
      </c>
      <c r="G15" s="57"/>
      <c r="H15" s="56"/>
      <c r="I15" s="56"/>
      <c r="J15" s="66">
        <v>1</v>
      </c>
      <c r="K15" s="66">
        <f t="shared" si="0"/>
        <v>0.5714285714285714</v>
      </c>
      <c r="L15" s="69">
        <f t="shared" si="1"/>
        <v>3.642857142857143</v>
      </c>
      <c r="M15" s="57">
        <v>18</v>
      </c>
      <c r="N15" s="57">
        <v>18</v>
      </c>
      <c r="O15" s="56"/>
      <c r="P15" s="44"/>
      <c r="Q15" s="44"/>
      <c r="R15" s="42"/>
    </row>
    <row r="16" spans="1:18" ht="28.5">
      <c r="A16" s="58" t="s">
        <v>43</v>
      </c>
      <c r="B16" s="59"/>
      <c r="C16" s="59"/>
      <c r="D16" s="60"/>
      <c r="E16" s="60"/>
      <c r="F16" s="60"/>
      <c r="G16" s="60"/>
      <c r="H16" s="59"/>
      <c r="I16" s="59"/>
      <c r="J16" s="68">
        <v>1</v>
      </c>
      <c r="K16" s="68">
        <f>AVERAGE(K6:K15)</f>
        <v>0.6793815987933635</v>
      </c>
      <c r="L16" s="71">
        <f>AVERAGE(L6:L15)</f>
        <v>4.0037104072398195</v>
      </c>
      <c r="M16" s="60"/>
      <c r="N16" s="60"/>
      <c r="O16" s="59"/>
      <c r="P16" s="44"/>
      <c r="Q16" s="44"/>
      <c r="R16" s="42"/>
    </row>
    <row r="17" spans="1:18" s="12" customFormat="1" ht="15">
      <c r="A17" s="72" t="s">
        <v>39</v>
      </c>
      <c r="B17" s="72" t="s">
        <v>49</v>
      </c>
      <c r="C17" s="72">
        <v>13</v>
      </c>
      <c r="D17" s="73">
        <v>1</v>
      </c>
      <c r="E17" s="73">
        <v>8</v>
      </c>
      <c r="F17" s="73">
        <v>4</v>
      </c>
      <c r="G17" s="73"/>
      <c r="H17" s="72"/>
      <c r="I17" s="72"/>
      <c r="J17" s="66">
        <v>1</v>
      </c>
      <c r="K17" s="66">
        <f>(D17+E17)/C17</f>
        <v>0.6923076923076923</v>
      </c>
      <c r="L17" s="69">
        <f>(5*D17+4*E17+3*F17)/C17</f>
        <v>3.769230769230769</v>
      </c>
      <c r="M17" s="57">
        <v>18</v>
      </c>
      <c r="N17" s="57">
        <v>18</v>
      </c>
      <c r="O17" s="72"/>
      <c r="P17" s="44"/>
      <c r="Q17" s="44"/>
      <c r="R17" s="42"/>
    </row>
    <row r="18" spans="1:18" s="12" customFormat="1" ht="15">
      <c r="A18" s="72" t="s">
        <v>57</v>
      </c>
      <c r="B18" s="72" t="s">
        <v>49</v>
      </c>
      <c r="C18" s="72">
        <v>12</v>
      </c>
      <c r="D18" s="73">
        <v>7</v>
      </c>
      <c r="E18" s="73">
        <v>1</v>
      </c>
      <c r="F18" s="73">
        <v>4</v>
      </c>
      <c r="G18" s="73"/>
      <c r="H18" s="72"/>
      <c r="I18" s="72"/>
      <c r="J18" s="66">
        <v>1</v>
      </c>
      <c r="K18" s="66">
        <f>(D18+E18)/C18</f>
        <v>0.6666666666666666</v>
      </c>
      <c r="L18" s="69">
        <f aca="true" t="shared" si="2" ref="L18:L24">(5*D18+4*E18+3*F18)/C18</f>
        <v>4.25</v>
      </c>
      <c r="M18" s="57">
        <v>18</v>
      </c>
      <c r="N18" s="57">
        <v>18</v>
      </c>
      <c r="O18" s="72"/>
      <c r="P18" s="44"/>
      <c r="Q18" s="44"/>
      <c r="R18" s="42"/>
    </row>
    <row r="19" spans="1:18" s="12" customFormat="1" ht="15">
      <c r="A19" s="72" t="s">
        <v>39</v>
      </c>
      <c r="B19" s="72" t="s">
        <v>50</v>
      </c>
      <c r="C19" s="72">
        <v>12</v>
      </c>
      <c r="D19" s="73">
        <v>2</v>
      </c>
      <c r="E19" s="73">
        <v>6</v>
      </c>
      <c r="F19" s="73">
        <v>4</v>
      </c>
      <c r="G19" s="73"/>
      <c r="H19" s="72"/>
      <c r="I19" s="72"/>
      <c r="J19" s="66">
        <v>1</v>
      </c>
      <c r="K19" s="66">
        <f>(D19+E19)/C19</f>
        <v>0.6666666666666666</v>
      </c>
      <c r="L19" s="69">
        <f t="shared" si="2"/>
        <v>3.8333333333333335</v>
      </c>
      <c r="M19" s="57">
        <v>18</v>
      </c>
      <c r="N19" s="57">
        <v>18</v>
      </c>
      <c r="O19" s="72"/>
      <c r="P19" s="44"/>
      <c r="Q19" s="44"/>
      <c r="R19" s="42"/>
    </row>
    <row r="20" spans="1:18" s="12" customFormat="1" ht="15">
      <c r="A20" s="72" t="s">
        <v>57</v>
      </c>
      <c r="B20" s="72" t="s">
        <v>50</v>
      </c>
      <c r="C20" s="72">
        <v>12</v>
      </c>
      <c r="D20" s="73">
        <v>4</v>
      </c>
      <c r="E20" s="73">
        <v>3</v>
      </c>
      <c r="F20" s="73">
        <v>5</v>
      </c>
      <c r="G20" s="73"/>
      <c r="H20" s="72"/>
      <c r="I20" s="72"/>
      <c r="J20" s="66">
        <v>1</v>
      </c>
      <c r="K20" s="66">
        <f>(D20+E20)/C20</f>
        <v>0.5833333333333334</v>
      </c>
      <c r="L20" s="69">
        <f t="shared" si="2"/>
        <v>3.9166666666666665</v>
      </c>
      <c r="M20" s="57">
        <v>18</v>
      </c>
      <c r="N20" s="57">
        <v>18</v>
      </c>
      <c r="O20" s="72"/>
      <c r="P20" s="44"/>
      <c r="Q20" s="44"/>
      <c r="R20" s="42"/>
    </row>
    <row r="21" spans="1:18" s="12" customFormat="1" ht="15">
      <c r="A21" s="72" t="s">
        <v>39</v>
      </c>
      <c r="B21" s="72" t="s">
        <v>51</v>
      </c>
      <c r="C21" s="72">
        <v>11</v>
      </c>
      <c r="D21" s="73">
        <v>3</v>
      </c>
      <c r="E21" s="73">
        <v>4</v>
      </c>
      <c r="F21" s="73">
        <v>4</v>
      </c>
      <c r="G21" s="73"/>
      <c r="H21" s="72"/>
      <c r="I21" s="72"/>
      <c r="J21" s="66">
        <v>1</v>
      </c>
      <c r="K21" s="66">
        <f>(D21+E21)/C21</f>
        <v>0.6363636363636364</v>
      </c>
      <c r="L21" s="69">
        <f t="shared" si="2"/>
        <v>3.909090909090909</v>
      </c>
      <c r="M21" s="57">
        <v>18</v>
      </c>
      <c r="N21" s="57">
        <v>18</v>
      </c>
      <c r="O21" s="72"/>
      <c r="P21" s="44"/>
      <c r="Q21" s="44"/>
      <c r="R21" s="42"/>
    </row>
    <row r="22" spans="1:18" s="12" customFormat="1" ht="15">
      <c r="A22" s="72" t="s">
        <v>57</v>
      </c>
      <c r="B22" s="72" t="s">
        <v>51</v>
      </c>
      <c r="C22" s="72">
        <v>11</v>
      </c>
      <c r="D22" s="73">
        <v>2</v>
      </c>
      <c r="E22" s="73">
        <v>4</v>
      </c>
      <c r="F22" s="73">
        <v>5</v>
      </c>
      <c r="G22" s="73"/>
      <c r="H22" s="72"/>
      <c r="I22" s="72"/>
      <c r="J22" s="66">
        <v>1</v>
      </c>
      <c r="K22" s="66">
        <f>(D22+E22)/C22</f>
        <v>0.5454545454545454</v>
      </c>
      <c r="L22" s="69">
        <f t="shared" si="2"/>
        <v>3.727272727272727</v>
      </c>
      <c r="M22" s="57">
        <v>18</v>
      </c>
      <c r="N22" s="57">
        <v>18</v>
      </c>
      <c r="O22" s="72"/>
      <c r="P22" s="44"/>
      <c r="Q22" s="44"/>
      <c r="R22" s="42"/>
    </row>
    <row r="23" spans="1:18" s="12" customFormat="1" ht="15">
      <c r="A23" s="72" t="s">
        <v>39</v>
      </c>
      <c r="B23" s="72" t="s">
        <v>52</v>
      </c>
      <c r="C23" s="72">
        <v>9</v>
      </c>
      <c r="D23" s="73">
        <v>3</v>
      </c>
      <c r="E23" s="73">
        <v>3</v>
      </c>
      <c r="F23" s="73">
        <v>3</v>
      </c>
      <c r="G23" s="73"/>
      <c r="H23" s="72"/>
      <c r="I23" s="72"/>
      <c r="J23" s="66">
        <v>1</v>
      </c>
      <c r="K23" s="66">
        <f>(D23+E23)/C23</f>
        <v>0.6666666666666666</v>
      </c>
      <c r="L23" s="69">
        <f t="shared" si="2"/>
        <v>4</v>
      </c>
      <c r="M23" s="57">
        <v>18</v>
      </c>
      <c r="N23" s="57">
        <v>18</v>
      </c>
      <c r="O23" s="72"/>
      <c r="P23" s="44"/>
      <c r="Q23" s="44"/>
      <c r="R23" s="42"/>
    </row>
    <row r="24" spans="1:18" s="12" customFormat="1" ht="15">
      <c r="A24" s="72" t="s">
        <v>57</v>
      </c>
      <c r="B24" s="72" t="s">
        <v>52</v>
      </c>
      <c r="C24" s="72">
        <v>12</v>
      </c>
      <c r="D24" s="73">
        <v>4</v>
      </c>
      <c r="E24" s="73">
        <v>2</v>
      </c>
      <c r="F24" s="73">
        <v>6</v>
      </c>
      <c r="G24" s="73"/>
      <c r="H24" s="72"/>
      <c r="I24" s="72"/>
      <c r="J24" s="66">
        <v>1</v>
      </c>
      <c r="K24" s="66">
        <f>(D24+E24)/C24</f>
        <v>0.5</v>
      </c>
      <c r="L24" s="69">
        <f t="shared" si="2"/>
        <v>3.8333333333333335</v>
      </c>
      <c r="M24" s="57">
        <v>18</v>
      </c>
      <c r="N24" s="57">
        <v>18</v>
      </c>
      <c r="O24" s="72"/>
      <c r="P24" s="44"/>
      <c r="Q24" s="44"/>
      <c r="R24" s="42"/>
    </row>
    <row r="25" spans="1:18" s="82" customFormat="1" ht="28.5">
      <c r="A25" s="58" t="s">
        <v>47</v>
      </c>
      <c r="B25" s="76"/>
      <c r="C25" s="76"/>
      <c r="D25" s="77"/>
      <c r="E25" s="77"/>
      <c r="F25" s="77"/>
      <c r="G25" s="77"/>
      <c r="H25" s="76"/>
      <c r="I25" s="76"/>
      <c r="J25" s="78">
        <v>1</v>
      </c>
      <c r="K25" s="78">
        <f>AVERAGE(K17:K24)</f>
        <v>0.6196824009324009</v>
      </c>
      <c r="L25" s="83">
        <f>AVERAGE(L17:L24)</f>
        <v>3.9048659673659674</v>
      </c>
      <c r="M25" s="77"/>
      <c r="N25" s="77"/>
      <c r="O25" s="76"/>
      <c r="P25" s="80"/>
      <c r="Q25" s="80"/>
      <c r="R25" s="81"/>
    </row>
    <row r="26" spans="1:18" ht="17.25" customHeight="1">
      <c r="A26" s="56" t="s">
        <v>36</v>
      </c>
      <c r="B26" s="56" t="s">
        <v>44</v>
      </c>
      <c r="C26" s="56">
        <v>15</v>
      </c>
      <c r="D26" s="57">
        <v>5</v>
      </c>
      <c r="E26" s="57">
        <v>3</v>
      </c>
      <c r="F26" s="57">
        <v>7</v>
      </c>
      <c r="G26" s="57"/>
      <c r="H26" s="56"/>
      <c r="I26" s="56"/>
      <c r="J26" s="66">
        <v>1</v>
      </c>
      <c r="K26" s="66">
        <f>(D26+E26)/C26</f>
        <v>0.5333333333333333</v>
      </c>
      <c r="L26" s="69">
        <f t="shared" si="1"/>
        <v>3.8666666666666667</v>
      </c>
      <c r="M26" s="57">
        <v>16</v>
      </c>
      <c r="N26" s="57">
        <v>16</v>
      </c>
      <c r="O26" s="56"/>
      <c r="P26" s="44"/>
      <c r="Q26" s="44"/>
      <c r="R26" s="42"/>
    </row>
    <row r="27" spans="1:18" ht="17.25" customHeight="1">
      <c r="A27" s="56" t="s">
        <v>39</v>
      </c>
      <c r="B27" s="56" t="s">
        <v>44</v>
      </c>
      <c r="C27" s="56">
        <v>14</v>
      </c>
      <c r="D27" s="57">
        <v>4</v>
      </c>
      <c r="E27" s="57">
        <v>6</v>
      </c>
      <c r="F27" s="57">
        <v>4</v>
      </c>
      <c r="G27" s="57"/>
      <c r="H27" s="56"/>
      <c r="I27" s="56"/>
      <c r="J27" s="66">
        <v>1</v>
      </c>
      <c r="K27" s="66">
        <f t="shared" si="0"/>
        <v>0.7142857142857143</v>
      </c>
      <c r="L27" s="69">
        <f t="shared" si="1"/>
        <v>4</v>
      </c>
      <c r="M27" s="57">
        <v>16</v>
      </c>
      <c r="N27" s="57">
        <v>16</v>
      </c>
      <c r="O27" s="56"/>
      <c r="P27" s="44"/>
      <c r="Q27" s="44"/>
      <c r="R27" s="42"/>
    </row>
    <row r="28" spans="1:18" ht="17.25" customHeight="1">
      <c r="A28" s="61" t="s">
        <v>36</v>
      </c>
      <c r="B28" s="61" t="s">
        <v>45</v>
      </c>
      <c r="C28" s="61">
        <v>12</v>
      </c>
      <c r="D28" s="62">
        <v>7</v>
      </c>
      <c r="E28" s="62">
        <v>2</v>
      </c>
      <c r="F28" s="62">
        <v>4</v>
      </c>
      <c r="G28" s="62"/>
      <c r="H28" s="61"/>
      <c r="I28" s="61"/>
      <c r="J28" s="66">
        <v>1</v>
      </c>
      <c r="K28" s="66">
        <f t="shared" si="0"/>
        <v>0.75</v>
      </c>
      <c r="L28" s="69">
        <f t="shared" si="1"/>
        <v>4.583333333333333</v>
      </c>
      <c r="M28" s="57">
        <v>16</v>
      </c>
      <c r="N28" s="57">
        <v>16</v>
      </c>
      <c r="O28" s="61"/>
      <c r="P28" s="44"/>
      <c r="Q28" s="44"/>
      <c r="R28" s="42"/>
    </row>
    <row r="29" spans="1:18" ht="17.25" customHeight="1">
      <c r="A29" s="61" t="s">
        <v>39</v>
      </c>
      <c r="B29" s="61" t="s">
        <v>45</v>
      </c>
      <c r="C29" s="61">
        <v>14</v>
      </c>
      <c r="D29" s="62">
        <v>4</v>
      </c>
      <c r="E29" s="62">
        <v>6</v>
      </c>
      <c r="F29" s="62">
        <v>4</v>
      </c>
      <c r="G29" s="62"/>
      <c r="H29" s="61"/>
      <c r="I29" s="61"/>
      <c r="J29" s="66">
        <v>1</v>
      </c>
      <c r="K29" s="66">
        <f t="shared" si="0"/>
        <v>0.7142857142857143</v>
      </c>
      <c r="L29" s="69">
        <f t="shared" si="1"/>
        <v>4</v>
      </c>
      <c r="M29" s="57">
        <v>16</v>
      </c>
      <c r="N29" s="57">
        <v>16</v>
      </c>
      <c r="O29" s="61"/>
      <c r="P29" s="44"/>
      <c r="Q29" s="44"/>
      <c r="R29" s="42"/>
    </row>
    <row r="30" spans="1:18" ht="17.25" customHeight="1">
      <c r="A30" s="61" t="s">
        <v>36</v>
      </c>
      <c r="B30" s="61" t="s">
        <v>46</v>
      </c>
      <c r="C30" s="61">
        <v>13</v>
      </c>
      <c r="D30" s="62">
        <v>7</v>
      </c>
      <c r="E30" s="62">
        <v>2</v>
      </c>
      <c r="F30" s="62">
        <v>4</v>
      </c>
      <c r="G30" s="62"/>
      <c r="H30" s="61"/>
      <c r="I30" s="61"/>
      <c r="J30" s="66">
        <v>1</v>
      </c>
      <c r="K30" s="66">
        <f t="shared" si="0"/>
        <v>0.6923076923076923</v>
      </c>
      <c r="L30" s="69">
        <f t="shared" si="1"/>
        <v>4.230769230769231</v>
      </c>
      <c r="M30" s="57">
        <v>16</v>
      </c>
      <c r="N30" s="57">
        <v>16</v>
      </c>
      <c r="O30" s="61"/>
      <c r="P30" s="44"/>
      <c r="Q30" s="44"/>
      <c r="R30" s="42"/>
    </row>
    <row r="31" spans="1:18" ht="17.25" customHeight="1">
      <c r="A31" s="61" t="s">
        <v>36</v>
      </c>
      <c r="B31" s="61" t="s">
        <v>69</v>
      </c>
      <c r="C31" s="61">
        <v>13</v>
      </c>
      <c r="D31" s="62">
        <v>3</v>
      </c>
      <c r="E31" s="62">
        <v>4</v>
      </c>
      <c r="F31" s="62">
        <v>6</v>
      </c>
      <c r="G31" s="62"/>
      <c r="H31" s="61"/>
      <c r="I31" s="61"/>
      <c r="J31" s="66">
        <v>1</v>
      </c>
      <c r="K31" s="66">
        <f t="shared" si="0"/>
        <v>0.5384615384615384</v>
      </c>
      <c r="L31" s="69">
        <f t="shared" si="1"/>
        <v>3.769230769230769</v>
      </c>
      <c r="M31" s="57">
        <v>16</v>
      </c>
      <c r="N31" s="57">
        <v>16</v>
      </c>
      <c r="O31" s="61"/>
      <c r="P31" s="44"/>
      <c r="Q31" s="44"/>
      <c r="R31" s="42"/>
    </row>
    <row r="32" spans="1:18" ht="17.25" customHeight="1">
      <c r="A32" s="61" t="s">
        <v>39</v>
      </c>
      <c r="B32" s="61" t="s">
        <v>69</v>
      </c>
      <c r="C32" s="61">
        <v>13</v>
      </c>
      <c r="D32" s="62">
        <v>1</v>
      </c>
      <c r="E32" s="62">
        <v>5</v>
      </c>
      <c r="F32" s="62">
        <v>7</v>
      </c>
      <c r="G32" s="62"/>
      <c r="H32" s="61"/>
      <c r="I32" s="61"/>
      <c r="J32" s="66">
        <v>1</v>
      </c>
      <c r="K32" s="66">
        <f t="shared" si="0"/>
        <v>0.46153846153846156</v>
      </c>
      <c r="L32" s="69">
        <f t="shared" si="1"/>
        <v>3.5384615384615383</v>
      </c>
      <c r="M32" s="57">
        <v>16</v>
      </c>
      <c r="N32" s="57">
        <v>16</v>
      </c>
      <c r="O32" s="61"/>
      <c r="P32" s="44"/>
      <c r="Q32" s="44"/>
      <c r="R32" s="42"/>
    </row>
    <row r="33" spans="1:18" ht="17.25" customHeight="1">
      <c r="A33" s="61" t="s">
        <v>39</v>
      </c>
      <c r="B33" s="61" t="s">
        <v>46</v>
      </c>
      <c r="C33" s="61">
        <v>14</v>
      </c>
      <c r="D33" s="62">
        <v>2</v>
      </c>
      <c r="E33" s="62">
        <v>2</v>
      </c>
      <c r="F33" s="62">
        <v>10</v>
      </c>
      <c r="G33" s="62"/>
      <c r="H33" s="61"/>
      <c r="I33" s="61"/>
      <c r="J33" s="66">
        <v>1</v>
      </c>
      <c r="K33" s="66">
        <f t="shared" si="0"/>
        <v>0.2857142857142857</v>
      </c>
      <c r="L33" s="69">
        <f t="shared" si="1"/>
        <v>3.4285714285714284</v>
      </c>
      <c r="M33" s="57">
        <v>16</v>
      </c>
      <c r="N33" s="57">
        <v>16</v>
      </c>
      <c r="O33" s="61"/>
      <c r="P33" s="44"/>
      <c r="Q33" s="44"/>
      <c r="R33" s="42"/>
    </row>
    <row r="34" spans="1:18" ht="28.5">
      <c r="A34" s="58" t="s">
        <v>48</v>
      </c>
      <c r="B34" s="63"/>
      <c r="C34" s="63"/>
      <c r="D34" s="64"/>
      <c r="E34" s="64"/>
      <c r="F34" s="64"/>
      <c r="G34" s="64"/>
      <c r="H34" s="63"/>
      <c r="I34" s="63"/>
      <c r="J34" s="68">
        <v>1</v>
      </c>
      <c r="K34" s="68">
        <f>AVERAGE(K26:K33)</f>
        <v>0.5862408424908425</v>
      </c>
      <c r="L34" s="71">
        <f>AVERAGE(L26:L33)</f>
        <v>3.9271291208791204</v>
      </c>
      <c r="M34" s="64"/>
      <c r="N34" s="64"/>
      <c r="O34" s="63"/>
      <c r="P34" s="44"/>
      <c r="Q34" s="44"/>
      <c r="R34" s="42"/>
    </row>
    <row r="35" spans="1:18" ht="15">
      <c r="A35" s="34" t="s">
        <v>28</v>
      </c>
      <c r="B35" s="35" t="s">
        <v>10</v>
      </c>
      <c r="C35" s="35">
        <v>11</v>
      </c>
      <c r="D35" s="35">
        <v>3</v>
      </c>
      <c r="E35" s="35">
        <v>6</v>
      </c>
      <c r="F35" s="35">
        <v>2</v>
      </c>
      <c r="G35" s="35"/>
      <c r="H35" s="35"/>
      <c r="I35" s="35"/>
      <c r="J35" s="66">
        <v>1</v>
      </c>
      <c r="K35" s="66">
        <f t="shared" si="0"/>
        <v>0.8181818181818182</v>
      </c>
      <c r="L35" s="69">
        <f t="shared" si="1"/>
        <v>4.090909090909091</v>
      </c>
      <c r="M35" s="57">
        <v>24</v>
      </c>
      <c r="N35" s="57">
        <v>25</v>
      </c>
      <c r="O35" s="34"/>
      <c r="P35" s="45"/>
      <c r="Q35" s="45"/>
      <c r="R35" s="42"/>
    </row>
    <row r="36" spans="1:18" ht="15">
      <c r="A36" s="56" t="s">
        <v>57</v>
      </c>
      <c r="B36" s="23" t="s">
        <v>10</v>
      </c>
      <c r="C36" s="23">
        <v>12</v>
      </c>
      <c r="D36" s="23">
        <v>6</v>
      </c>
      <c r="E36" s="23">
        <v>2</v>
      </c>
      <c r="F36" s="23">
        <v>4</v>
      </c>
      <c r="G36" s="23"/>
      <c r="H36" s="23"/>
      <c r="I36" s="23"/>
      <c r="J36" s="66">
        <v>1</v>
      </c>
      <c r="K36" s="66">
        <f t="shared" si="0"/>
        <v>0.6666666666666666</v>
      </c>
      <c r="L36" s="69">
        <f t="shared" si="1"/>
        <v>4.166666666666667</v>
      </c>
      <c r="M36" s="57">
        <v>24</v>
      </c>
      <c r="N36" s="57">
        <v>25</v>
      </c>
      <c r="O36" s="22"/>
      <c r="P36" s="45"/>
      <c r="Q36" s="45"/>
      <c r="R36" s="42"/>
    </row>
    <row r="37" spans="1:18" ht="15">
      <c r="A37" s="34" t="s">
        <v>28</v>
      </c>
      <c r="B37" s="23" t="s">
        <v>14</v>
      </c>
      <c r="C37" s="23">
        <v>14</v>
      </c>
      <c r="D37" s="23">
        <v>2</v>
      </c>
      <c r="E37" s="23">
        <v>7</v>
      </c>
      <c r="F37" s="23">
        <v>5</v>
      </c>
      <c r="G37" s="23"/>
      <c r="H37" s="23"/>
      <c r="I37" s="23"/>
      <c r="J37" s="66">
        <v>1</v>
      </c>
      <c r="K37" s="66">
        <f t="shared" si="0"/>
        <v>0.6428571428571429</v>
      </c>
      <c r="L37" s="69">
        <f t="shared" si="1"/>
        <v>3.7857142857142856</v>
      </c>
      <c r="M37" s="57">
        <v>24</v>
      </c>
      <c r="N37" s="57">
        <v>25</v>
      </c>
      <c r="O37" s="22"/>
      <c r="P37" s="43"/>
      <c r="Q37" s="43"/>
      <c r="R37" s="42"/>
    </row>
    <row r="38" spans="1:18" ht="15">
      <c r="A38" s="56" t="s">
        <v>57</v>
      </c>
      <c r="B38" s="23" t="s">
        <v>14</v>
      </c>
      <c r="C38" s="23">
        <v>12</v>
      </c>
      <c r="D38" s="23">
        <v>1</v>
      </c>
      <c r="E38" s="23">
        <v>5</v>
      </c>
      <c r="F38" s="23">
        <v>6</v>
      </c>
      <c r="G38" s="23"/>
      <c r="H38" s="23"/>
      <c r="I38" s="23"/>
      <c r="J38" s="66">
        <v>1</v>
      </c>
      <c r="K38" s="66">
        <f t="shared" si="0"/>
        <v>0.5</v>
      </c>
      <c r="L38" s="69">
        <f t="shared" si="1"/>
        <v>3.5833333333333335</v>
      </c>
      <c r="M38" s="57">
        <v>24</v>
      </c>
      <c r="N38" s="57">
        <v>25</v>
      </c>
      <c r="O38" s="22"/>
      <c r="P38" s="43"/>
      <c r="Q38" s="43"/>
      <c r="R38" s="42"/>
    </row>
    <row r="39" spans="1:18" ht="15">
      <c r="A39" s="34" t="s">
        <v>39</v>
      </c>
      <c r="B39" s="23" t="s">
        <v>33</v>
      </c>
      <c r="C39" s="23">
        <v>13</v>
      </c>
      <c r="D39" s="23">
        <v>1</v>
      </c>
      <c r="E39" s="23">
        <v>8</v>
      </c>
      <c r="F39" s="23">
        <v>4</v>
      </c>
      <c r="G39" s="23"/>
      <c r="H39" s="23"/>
      <c r="I39" s="23"/>
      <c r="J39" s="66">
        <v>1</v>
      </c>
      <c r="K39" s="66">
        <f t="shared" si="0"/>
        <v>0.6923076923076923</v>
      </c>
      <c r="L39" s="69">
        <f t="shared" si="1"/>
        <v>3.769230769230769</v>
      </c>
      <c r="M39" s="57">
        <v>24</v>
      </c>
      <c r="N39" s="57">
        <v>25</v>
      </c>
      <c r="O39" s="22"/>
      <c r="P39" s="43"/>
      <c r="Q39" s="43"/>
      <c r="R39" s="42"/>
    </row>
    <row r="40" spans="1:18" ht="15">
      <c r="A40" s="34" t="s">
        <v>57</v>
      </c>
      <c r="B40" s="23" t="s">
        <v>61</v>
      </c>
      <c r="C40" s="23">
        <v>13</v>
      </c>
      <c r="D40" s="23">
        <v>0</v>
      </c>
      <c r="E40" s="23">
        <v>3</v>
      </c>
      <c r="F40" s="23">
        <v>10</v>
      </c>
      <c r="G40" s="23"/>
      <c r="H40" s="23"/>
      <c r="I40" s="23"/>
      <c r="J40" s="66">
        <v>1</v>
      </c>
      <c r="K40" s="66">
        <f t="shared" si="0"/>
        <v>0.23076923076923078</v>
      </c>
      <c r="L40" s="69">
        <f t="shared" si="1"/>
        <v>3.230769230769231</v>
      </c>
      <c r="M40" s="57">
        <v>16</v>
      </c>
      <c r="N40" s="57">
        <v>16</v>
      </c>
      <c r="O40" s="22"/>
      <c r="P40" s="43"/>
      <c r="Q40" s="43"/>
      <c r="R40" s="42"/>
    </row>
    <row r="41" spans="1:18" ht="15">
      <c r="A41" s="56" t="s">
        <v>57</v>
      </c>
      <c r="B41" s="23" t="s">
        <v>33</v>
      </c>
      <c r="C41" s="23">
        <v>12</v>
      </c>
      <c r="D41" s="23">
        <v>6</v>
      </c>
      <c r="E41" s="23">
        <v>2</v>
      </c>
      <c r="F41" s="23">
        <v>4</v>
      </c>
      <c r="G41" s="23"/>
      <c r="H41" s="23"/>
      <c r="I41" s="23"/>
      <c r="J41" s="66">
        <v>1</v>
      </c>
      <c r="K41" s="66">
        <f t="shared" si="0"/>
        <v>0.6666666666666666</v>
      </c>
      <c r="L41" s="69">
        <f t="shared" si="1"/>
        <v>4.166666666666667</v>
      </c>
      <c r="M41" s="57">
        <v>24</v>
      </c>
      <c r="N41" s="57">
        <v>25</v>
      </c>
      <c r="O41" s="22"/>
      <c r="P41" s="43"/>
      <c r="Q41" s="43"/>
      <c r="R41" s="42"/>
    </row>
    <row r="42" spans="1:18" ht="14.25" customHeight="1">
      <c r="A42" s="24" t="s">
        <v>20</v>
      </c>
      <c r="B42" s="24"/>
      <c r="C42" s="25"/>
      <c r="D42" s="26"/>
      <c r="E42" s="26"/>
      <c r="F42" s="26"/>
      <c r="G42" s="27"/>
      <c r="H42" s="27"/>
      <c r="I42" s="26"/>
      <c r="J42" s="68">
        <v>1</v>
      </c>
      <c r="K42" s="68">
        <f>AVERAGE(K35:K41)</f>
        <v>0.6024927453498883</v>
      </c>
      <c r="L42" s="71">
        <f>AVERAGE(L35:L41)</f>
        <v>3.827612863327149</v>
      </c>
      <c r="M42" s="27"/>
      <c r="N42" s="27"/>
      <c r="O42" s="27"/>
      <c r="P42" s="46"/>
      <c r="Q42" s="46"/>
      <c r="R42" s="42"/>
    </row>
    <row r="43" spans="1:18" ht="15">
      <c r="A43" s="22" t="s">
        <v>35</v>
      </c>
      <c r="B43" s="28" t="s">
        <v>15</v>
      </c>
      <c r="C43" s="28">
        <v>13</v>
      </c>
      <c r="D43" s="23">
        <v>3</v>
      </c>
      <c r="E43" s="28">
        <v>4</v>
      </c>
      <c r="F43" s="28">
        <v>6</v>
      </c>
      <c r="G43" s="23"/>
      <c r="H43" s="23"/>
      <c r="I43" s="23"/>
      <c r="J43" s="66">
        <v>1</v>
      </c>
      <c r="K43" s="66">
        <f t="shared" si="0"/>
        <v>0.5384615384615384</v>
      </c>
      <c r="L43" s="69">
        <f t="shared" si="1"/>
        <v>3.769230769230769</v>
      </c>
      <c r="M43" s="57">
        <v>24</v>
      </c>
      <c r="N43" s="57">
        <v>25</v>
      </c>
      <c r="O43" s="22"/>
      <c r="P43" s="45"/>
      <c r="Q43" s="45"/>
      <c r="R43" s="42"/>
    </row>
    <row r="44" spans="1:18" ht="15">
      <c r="A44" s="56" t="s">
        <v>57</v>
      </c>
      <c r="B44" s="23" t="s">
        <v>15</v>
      </c>
      <c r="C44" s="28">
        <v>15</v>
      </c>
      <c r="D44" s="23">
        <v>5</v>
      </c>
      <c r="E44" s="23">
        <v>5</v>
      </c>
      <c r="F44" s="23">
        <v>5</v>
      </c>
      <c r="G44" s="23"/>
      <c r="H44" s="23"/>
      <c r="I44" s="23"/>
      <c r="J44" s="66">
        <v>1</v>
      </c>
      <c r="K44" s="66">
        <f t="shared" si="0"/>
        <v>0.6666666666666666</v>
      </c>
      <c r="L44" s="69">
        <f t="shared" si="1"/>
        <v>4</v>
      </c>
      <c r="M44" s="57">
        <v>24</v>
      </c>
      <c r="N44" s="57">
        <v>25</v>
      </c>
      <c r="O44" s="22"/>
      <c r="P44" s="45"/>
      <c r="Q44" s="45"/>
      <c r="R44" s="42"/>
    </row>
    <row r="45" spans="1:18" ht="15">
      <c r="A45" s="56" t="s">
        <v>57</v>
      </c>
      <c r="B45" s="23" t="s">
        <v>25</v>
      </c>
      <c r="C45" s="28">
        <v>10</v>
      </c>
      <c r="D45" s="23">
        <v>1</v>
      </c>
      <c r="E45" s="23">
        <v>4</v>
      </c>
      <c r="F45" s="23">
        <v>5</v>
      </c>
      <c r="G45" s="23"/>
      <c r="H45" s="23"/>
      <c r="I45" s="23"/>
      <c r="J45" s="66">
        <v>1</v>
      </c>
      <c r="K45" s="66">
        <f t="shared" si="0"/>
        <v>0.5</v>
      </c>
      <c r="L45" s="69">
        <f t="shared" si="1"/>
        <v>3.6</v>
      </c>
      <c r="M45" s="57">
        <v>24</v>
      </c>
      <c r="N45" s="57">
        <v>25</v>
      </c>
      <c r="O45" s="22"/>
      <c r="P45" s="43"/>
      <c r="Q45" s="43"/>
      <c r="R45" s="42"/>
    </row>
    <row r="46" spans="1:18" ht="15">
      <c r="A46" s="22" t="s">
        <v>35</v>
      </c>
      <c r="B46" s="23" t="s">
        <v>25</v>
      </c>
      <c r="C46" s="28">
        <v>14</v>
      </c>
      <c r="D46" s="23">
        <v>3</v>
      </c>
      <c r="E46" s="23">
        <v>4</v>
      </c>
      <c r="F46" s="23">
        <v>7</v>
      </c>
      <c r="G46" s="23"/>
      <c r="H46" s="23"/>
      <c r="I46" s="23"/>
      <c r="J46" s="66">
        <v>1</v>
      </c>
      <c r="K46" s="66">
        <f t="shared" si="0"/>
        <v>0.5</v>
      </c>
      <c r="L46" s="69">
        <f t="shared" si="1"/>
        <v>3.7142857142857144</v>
      </c>
      <c r="M46" s="57">
        <v>24</v>
      </c>
      <c r="N46" s="57">
        <v>25</v>
      </c>
      <c r="O46" s="22"/>
      <c r="P46" s="45"/>
      <c r="Q46" s="45"/>
      <c r="R46" s="42"/>
    </row>
    <row r="47" spans="1:18" ht="15">
      <c r="A47" s="56" t="s">
        <v>57</v>
      </c>
      <c r="B47" s="23" t="s">
        <v>34</v>
      </c>
      <c r="C47" s="28">
        <v>11</v>
      </c>
      <c r="D47" s="23">
        <v>0</v>
      </c>
      <c r="E47" s="23">
        <v>5</v>
      </c>
      <c r="F47" s="23">
        <v>6</v>
      </c>
      <c r="G47" s="23"/>
      <c r="H47" s="23"/>
      <c r="I47" s="23"/>
      <c r="J47" s="66">
        <v>1</v>
      </c>
      <c r="K47" s="66">
        <f t="shared" si="0"/>
        <v>0.45454545454545453</v>
      </c>
      <c r="L47" s="69">
        <f t="shared" si="1"/>
        <v>3.4545454545454546</v>
      </c>
      <c r="M47" s="57">
        <v>24</v>
      </c>
      <c r="N47" s="57">
        <v>25</v>
      </c>
      <c r="O47" s="22"/>
      <c r="P47" s="45"/>
      <c r="Q47" s="45"/>
      <c r="R47" s="42"/>
    </row>
    <row r="48" spans="1:18" ht="15">
      <c r="A48" s="56" t="s">
        <v>57</v>
      </c>
      <c r="B48" s="23" t="s">
        <v>62</v>
      </c>
      <c r="C48" s="28">
        <v>12</v>
      </c>
      <c r="D48" s="23">
        <v>2</v>
      </c>
      <c r="E48" s="23">
        <v>6</v>
      </c>
      <c r="F48" s="23">
        <v>4</v>
      </c>
      <c r="G48" s="23"/>
      <c r="H48" s="23"/>
      <c r="I48" s="23"/>
      <c r="J48" s="66">
        <v>10</v>
      </c>
      <c r="K48" s="66">
        <f t="shared" si="0"/>
        <v>0.6666666666666666</v>
      </c>
      <c r="L48" s="69">
        <f t="shared" si="1"/>
        <v>3.8333333333333335</v>
      </c>
      <c r="M48" s="57">
        <v>24</v>
      </c>
      <c r="N48" s="57">
        <v>25</v>
      </c>
      <c r="O48" s="22"/>
      <c r="P48" s="45"/>
      <c r="Q48" s="45"/>
      <c r="R48" s="42"/>
    </row>
    <row r="49" spans="1:18" ht="15">
      <c r="A49" s="56" t="s">
        <v>35</v>
      </c>
      <c r="B49" s="23" t="s">
        <v>62</v>
      </c>
      <c r="C49" s="28">
        <v>11</v>
      </c>
      <c r="D49" s="23">
        <v>2</v>
      </c>
      <c r="E49" s="23">
        <v>2</v>
      </c>
      <c r="F49" s="23">
        <v>7</v>
      </c>
      <c r="G49" s="23"/>
      <c r="H49" s="23"/>
      <c r="I49" s="23"/>
      <c r="J49" s="66">
        <v>1</v>
      </c>
      <c r="K49" s="66">
        <f t="shared" si="0"/>
        <v>0.36363636363636365</v>
      </c>
      <c r="L49" s="69">
        <f t="shared" si="1"/>
        <v>3.5454545454545454</v>
      </c>
      <c r="M49" s="57">
        <v>24</v>
      </c>
      <c r="N49" s="57">
        <v>25</v>
      </c>
      <c r="O49" s="22"/>
      <c r="P49" s="45"/>
      <c r="Q49" s="45"/>
      <c r="R49" s="42"/>
    </row>
    <row r="50" spans="1:18" ht="15">
      <c r="A50" s="22" t="s">
        <v>35</v>
      </c>
      <c r="B50" s="23" t="s">
        <v>34</v>
      </c>
      <c r="C50" s="28">
        <v>12</v>
      </c>
      <c r="D50" s="23">
        <v>3</v>
      </c>
      <c r="E50" s="23">
        <v>3</v>
      </c>
      <c r="F50" s="23">
        <v>6</v>
      </c>
      <c r="G50" s="23"/>
      <c r="H50" s="23"/>
      <c r="I50" s="23"/>
      <c r="J50" s="66">
        <v>1</v>
      </c>
      <c r="K50" s="66">
        <f t="shared" si="0"/>
        <v>0.5</v>
      </c>
      <c r="L50" s="69">
        <f t="shared" si="1"/>
        <v>3.75</v>
      </c>
      <c r="M50" s="57">
        <v>24</v>
      </c>
      <c r="N50" s="57">
        <v>25</v>
      </c>
      <c r="O50" s="22"/>
      <c r="P50" s="45"/>
      <c r="Q50" s="45"/>
      <c r="R50" s="42"/>
    </row>
    <row r="51" spans="1:18" ht="15">
      <c r="A51" s="24" t="s">
        <v>21</v>
      </c>
      <c r="B51" s="24"/>
      <c r="C51" s="25"/>
      <c r="D51" s="26"/>
      <c r="E51" s="26"/>
      <c r="F51" s="26"/>
      <c r="G51" s="27"/>
      <c r="H51" s="27"/>
      <c r="I51" s="26"/>
      <c r="J51" s="68">
        <v>1</v>
      </c>
      <c r="K51" s="68">
        <f>AVERAGE(K43:K50)</f>
        <v>0.5237470862470863</v>
      </c>
      <c r="L51" s="71">
        <f>AVERAGE(L43:L50)</f>
        <v>3.708356227106227</v>
      </c>
      <c r="M51" s="27"/>
      <c r="N51" s="27"/>
      <c r="O51" s="27"/>
      <c r="P51" s="45"/>
      <c r="Q51" s="45"/>
      <c r="R51" s="42"/>
    </row>
    <row r="52" spans="1:18" ht="15">
      <c r="A52" s="34" t="s">
        <v>28</v>
      </c>
      <c r="B52" s="28" t="s">
        <v>16</v>
      </c>
      <c r="C52" s="23">
        <v>14</v>
      </c>
      <c r="D52" s="23">
        <v>1</v>
      </c>
      <c r="E52" s="23">
        <v>10</v>
      </c>
      <c r="F52" s="23">
        <v>3</v>
      </c>
      <c r="G52" s="23"/>
      <c r="H52" s="23"/>
      <c r="I52" s="23"/>
      <c r="J52" s="66">
        <v>1</v>
      </c>
      <c r="K52" s="66">
        <f t="shared" si="0"/>
        <v>0.7857142857142857</v>
      </c>
      <c r="L52" s="69">
        <f t="shared" si="1"/>
        <v>3.857142857142857</v>
      </c>
      <c r="M52" s="57">
        <v>24</v>
      </c>
      <c r="N52" s="57">
        <v>24</v>
      </c>
      <c r="O52" s="22"/>
      <c r="P52" s="45"/>
      <c r="Q52" s="45"/>
      <c r="R52" s="42"/>
    </row>
    <row r="53" spans="1:18" ht="15">
      <c r="A53" s="56" t="s">
        <v>36</v>
      </c>
      <c r="B53" s="28" t="s">
        <v>16</v>
      </c>
      <c r="C53" s="23">
        <v>13</v>
      </c>
      <c r="D53" s="23">
        <v>5</v>
      </c>
      <c r="E53" s="23">
        <v>5</v>
      </c>
      <c r="F53" s="23">
        <v>3</v>
      </c>
      <c r="G53" s="23"/>
      <c r="H53" s="23"/>
      <c r="I53" s="23"/>
      <c r="J53" s="66">
        <v>1</v>
      </c>
      <c r="K53" s="66">
        <f t="shared" si="0"/>
        <v>0.7692307692307693</v>
      </c>
      <c r="L53" s="69">
        <f t="shared" si="1"/>
        <v>4.153846153846154</v>
      </c>
      <c r="M53" s="57">
        <v>24</v>
      </c>
      <c r="N53" s="57">
        <v>25</v>
      </c>
      <c r="O53" s="22"/>
      <c r="P53" s="45"/>
      <c r="Q53" s="45"/>
      <c r="R53" s="42"/>
    </row>
    <row r="54" spans="1:18" ht="15">
      <c r="A54" s="56" t="s">
        <v>28</v>
      </c>
      <c r="B54" s="23" t="s">
        <v>29</v>
      </c>
      <c r="C54" s="23">
        <v>15</v>
      </c>
      <c r="D54" s="23">
        <v>2</v>
      </c>
      <c r="E54" s="23">
        <v>6</v>
      </c>
      <c r="F54" s="23">
        <v>7</v>
      </c>
      <c r="G54" s="23"/>
      <c r="H54" s="23"/>
      <c r="I54" s="23"/>
      <c r="J54" s="66">
        <v>1</v>
      </c>
      <c r="K54" s="66">
        <f t="shared" si="0"/>
        <v>0.5333333333333333</v>
      </c>
      <c r="L54" s="69">
        <f t="shared" si="1"/>
        <v>3.6666666666666665</v>
      </c>
      <c r="M54" s="57">
        <v>24</v>
      </c>
      <c r="N54" s="57">
        <v>24</v>
      </c>
      <c r="O54" s="22"/>
      <c r="P54" s="43"/>
      <c r="Q54" s="43"/>
      <c r="R54" s="42"/>
    </row>
    <row r="55" spans="1:18" ht="15">
      <c r="A55" s="34" t="s">
        <v>36</v>
      </c>
      <c r="B55" s="23" t="s">
        <v>29</v>
      </c>
      <c r="C55" s="23">
        <v>13</v>
      </c>
      <c r="D55" s="23">
        <v>4</v>
      </c>
      <c r="E55" s="23">
        <v>6</v>
      </c>
      <c r="F55" s="23">
        <v>3</v>
      </c>
      <c r="G55" s="23"/>
      <c r="H55" s="23"/>
      <c r="I55" s="23"/>
      <c r="J55" s="66">
        <v>1</v>
      </c>
      <c r="K55" s="66">
        <f t="shared" si="0"/>
        <v>0.7692307692307693</v>
      </c>
      <c r="L55" s="69">
        <f t="shared" si="1"/>
        <v>4.076923076923077</v>
      </c>
      <c r="M55" s="57">
        <v>25</v>
      </c>
      <c r="N55" s="57">
        <v>26</v>
      </c>
      <c r="O55" s="22"/>
      <c r="P55" s="45"/>
      <c r="Q55" s="45"/>
      <c r="R55" s="42"/>
    </row>
    <row r="56" spans="1:18" ht="15">
      <c r="A56" s="34" t="s">
        <v>36</v>
      </c>
      <c r="B56" s="23" t="s">
        <v>37</v>
      </c>
      <c r="C56" s="23">
        <v>13</v>
      </c>
      <c r="D56" s="23">
        <v>1</v>
      </c>
      <c r="E56" s="23">
        <v>8</v>
      </c>
      <c r="F56" s="23">
        <v>4</v>
      </c>
      <c r="G56" s="23"/>
      <c r="H56" s="23"/>
      <c r="I56" s="23"/>
      <c r="J56" s="66">
        <v>1</v>
      </c>
      <c r="K56" s="66">
        <f t="shared" si="0"/>
        <v>0.6923076923076923</v>
      </c>
      <c r="L56" s="69">
        <f t="shared" si="1"/>
        <v>3.769230769230769</v>
      </c>
      <c r="M56" s="57">
        <v>25</v>
      </c>
      <c r="N56" s="57">
        <v>26</v>
      </c>
      <c r="O56" s="22"/>
      <c r="P56" s="45"/>
      <c r="Q56" s="45"/>
      <c r="R56" s="42"/>
    </row>
    <row r="57" spans="1:18" ht="15">
      <c r="A57" s="56" t="s">
        <v>28</v>
      </c>
      <c r="B57" s="23" t="s">
        <v>37</v>
      </c>
      <c r="C57" s="23">
        <v>14</v>
      </c>
      <c r="D57" s="23">
        <v>3</v>
      </c>
      <c r="E57" s="23">
        <v>6</v>
      </c>
      <c r="F57" s="23">
        <v>5</v>
      </c>
      <c r="G57" s="23"/>
      <c r="H57" s="23"/>
      <c r="I57" s="23"/>
      <c r="J57" s="66">
        <v>1</v>
      </c>
      <c r="K57" s="66">
        <f t="shared" si="0"/>
        <v>0.6428571428571429</v>
      </c>
      <c r="L57" s="69">
        <f t="shared" si="1"/>
        <v>3.857142857142857</v>
      </c>
      <c r="M57" s="57">
        <v>24</v>
      </c>
      <c r="N57" s="57">
        <v>24</v>
      </c>
      <c r="O57" s="22"/>
      <c r="P57" s="45"/>
      <c r="Q57" s="45"/>
      <c r="R57" s="42"/>
    </row>
    <row r="58" spans="1:18" ht="15">
      <c r="A58" s="24" t="s">
        <v>22</v>
      </c>
      <c r="B58" s="24"/>
      <c r="C58" s="25"/>
      <c r="D58" s="26"/>
      <c r="E58" s="26"/>
      <c r="F58" s="26"/>
      <c r="G58" s="27"/>
      <c r="H58" s="27"/>
      <c r="I58" s="26"/>
      <c r="J58" s="68">
        <v>1</v>
      </c>
      <c r="K58" s="68">
        <f>AVERAGE(K52:K57)</f>
        <v>0.6987789987789988</v>
      </c>
      <c r="L58" s="71">
        <f>AVERAGE(L52:L57)</f>
        <v>3.8968253968253967</v>
      </c>
      <c r="M58" s="27"/>
      <c r="N58" s="27"/>
      <c r="O58" s="27"/>
      <c r="P58" s="46"/>
      <c r="Q58" s="46"/>
      <c r="R58" s="42"/>
    </row>
    <row r="59" spans="1:18" ht="15">
      <c r="A59" s="22" t="s">
        <v>32</v>
      </c>
      <c r="B59" s="23" t="s">
        <v>17</v>
      </c>
      <c r="C59" s="23">
        <v>14</v>
      </c>
      <c r="D59" s="23">
        <v>3</v>
      </c>
      <c r="E59" s="23">
        <v>4</v>
      </c>
      <c r="F59" s="23">
        <v>7</v>
      </c>
      <c r="G59" s="23"/>
      <c r="H59" s="23"/>
      <c r="I59" s="23"/>
      <c r="J59" s="66">
        <v>1</v>
      </c>
      <c r="K59" s="66">
        <f t="shared" si="0"/>
        <v>0.5</v>
      </c>
      <c r="L59" s="69">
        <f t="shared" si="1"/>
        <v>3.7142857142857144</v>
      </c>
      <c r="M59" s="57">
        <v>24</v>
      </c>
      <c r="N59" s="57">
        <v>24</v>
      </c>
      <c r="O59" s="23"/>
      <c r="P59" s="45"/>
      <c r="Q59" s="45"/>
      <c r="R59" s="42"/>
    </row>
    <row r="60" spans="1:18" ht="15">
      <c r="A60" s="22" t="s">
        <v>35</v>
      </c>
      <c r="B60" s="23" t="s">
        <v>17</v>
      </c>
      <c r="C60" s="23">
        <v>14</v>
      </c>
      <c r="D60" s="23">
        <v>3</v>
      </c>
      <c r="E60" s="23">
        <v>5</v>
      </c>
      <c r="F60" s="23">
        <v>6</v>
      </c>
      <c r="G60" s="23"/>
      <c r="H60" s="23"/>
      <c r="I60" s="23"/>
      <c r="J60" s="66">
        <v>1</v>
      </c>
      <c r="K60" s="66">
        <f t="shared" si="0"/>
        <v>0.5714285714285714</v>
      </c>
      <c r="L60" s="69">
        <f t="shared" si="1"/>
        <v>3.7857142857142856</v>
      </c>
      <c r="M60" s="57">
        <v>24</v>
      </c>
      <c r="N60" s="57">
        <v>26</v>
      </c>
      <c r="O60" s="23"/>
      <c r="P60" s="45"/>
      <c r="Q60" s="45"/>
      <c r="R60" s="42"/>
    </row>
    <row r="61" spans="1:18" ht="15">
      <c r="A61" s="22" t="s">
        <v>36</v>
      </c>
      <c r="B61" s="23" t="s">
        <v>26</v>
      </c>
      <c r="C61" s="23">
        <v>15</v>
      </c>
      <c r="D61" s="23">
        <v>6</v>
      </c>
      <c r="E61" s="23">
        <v>3</v>
      </c>
      <c r="F61" s="23">
        <v>6</v>
      </c>
      <c r="G61" s="23"/>
      <c r="H61" s="23"/>
      <c r="I61" s="23"/>
      <c r="J61" s="66">
        <v>1</v>
      </c>
      <c r="K61" s="66">
        <f t="shared" si="0"/>
        <v>0.6</v>
      </c>
      <c r="L61" s="69">
        <f t="shared" si="1"/>
        <v>4</v>
      </c>
      <c r="M61" s="57">
        <v>24</v>
      </c>
      <c r="N61" s="57">
        <v>25</v>
      </c>
      <c r="O61" s="23"/>
      <c r="P61" s="43"/>
      <c r="Q61" s="43"/>
      <c r="R61" s="42"/>
    </row>
    <row r="62" spans="1:18" ht="15">
      <c r="A62" s="22" t="s">
        <v>35</v>
      </c>
      <c r="B62" s="23" t="s">
        <v>26</v>
      </c>
      <c r="C62" s="23">
        <v>12</v>
      </c>
      <c r="D62" s="23">
        <v>1</v>
      </c>
      <c r="E62" s="23">
        <v>6</v>
      </c>
      <c r="F62" s="23">
        <v>5</v>
      </c>
      <c r="G62" s="23"/>
      <c r="H62" s="23"/>
      <c r="I62" s="23"/>
      <c r="J62" s="66">
        <v>1</v>
      </c>
      <c r="K62" s="66">
        <f t="shared" si="0"/>
        <v>0.5833333333333334</v>
      </c>
      <c r="L62" s="69">
        <f t="shared" si="1"/>
        <v>3.6666666666666665</v>
      </c>
      <c r="M62" s="57">
        <v>24</v>
      </c>
      <c r="N62" s="57">
        <v>25</v>
      </c>
      <c r="O62" s="23"/>
      <c r="P62" s="43"/>
      <c r="Q62" s="43"/>
      <c r="R62" s="42"/>
    </row>
    <row r="63" spans="1:18" ht="15">
      <c r="A63" s="22" t="s">
        <v>35</v>
      </c>
      <c r="B63" s="23" t="s">
        <v>63</v>
      </c>
      <c r="C63" s="23">
        <v>12</v>
      </c>
      <c r="D63" s="23">
        <v>1</v>
      </c>
      <c r="E63" s="23">
        <v>2</v>
      </c>
      <c r="F63" s="23">
        <v>9</v>
      </c>
      <c r="G63" s="23"/>
      <c r="H63" s="23"/>
      <c r="I63" s="23"/>
      <c r="J63" s="66">
        <v>1</v>
      </c>
      <c r="K63" s="66">
        <v>0.25</v>
      </c>
      <c r="L63" s="69">
        <v>3.3</v>
      </c>
      <c r="M63" s="57">
        <v>24</v>
      </c>
      <c r="N63" s="57">
        <v>26</v>
      </c>
      <c r="O63" s="23"/>
      <c r="P63" s="43"/>
      <c r="Q63" s="43"/>
      <c r="R63" s="42"/>
    </row>
    <row r="64" spans="1:18" ht="15">
      <c r="A64" s="22" t="s">
        <v>36</v>
      </c>
      <c r="B64" s="23" t="s">
        <v>63</v>
      </c>
      <c r="C64" s="23">
        <v>12</v>
      </c>
      <c r="D64" s="23">
        <v>5</v>
      </c>
      <c r="E64" s="23">
        <v>3</v>
      </c>
      <c r="F64" s="23">
        <v>4</v>
      </c>
      <c r="G64" s="23"/>
      <c r="H64" s="23"/>
      <c r="I64" s="23"/>
      <c r="J64" s="66">
        <v>1</v>
      </c>
      <c r="K64" s="66">
        <f t="shared" si="0"/>
        <v>0.6666666666666666</v>
      </c>
      <c r="L64" s="69">
        <f t="shared" si="1"/>
        <v>4.083333333333333</v>
      </c>
      <c r="M64" s="57">
        <v>24</v>
      </c>
      <c r="N64" s="57">
        <v>26</v>
      </c>
      <c r="O64" s="23"/>
      <c r="P64" s="45"/>
      <c r="Q64" s="45"/>
      <c r="R64" s="42"/>
    </row>
    <row r="65" spans="1:18" ht="15">
      <c r="A65" s="24" t="s">
        <v>24</v>
      </c>
      <c r="B65" s="24"/>
      <c r="C65" s="25"/>
      <c r="D65" s="26"/>
      <c r="E65" s="26"/>
      <c r="F65" s="26"/>
      <c r="G65" s="27"/>
      <c r="H65" s="27"/>
      <c r="I65" s="26"/>
      <c r="J65" s="68">
        <v>1</v>
      </c>
      <c r="K65" s="68">
        <f>AVERAGE(K59:K64)</f>
        <v>0.5285714285714286</v>
      </c>
      <c r="L65" s="71">
        <f>AVERAGE(L59:L64)</f>
        <v>3.758333333333333</v>
      </c>
      <c r="M65" s="27"/>
      <c r="N65" s="27"/>
      <c r="O65" s="27"/>
      <c r="P65" s="46"/>
      <c r="Q65" s="46"/>
      <c r="R65" s="42"/>
    </row>
    <row r="66" spans="1:18" ht="15">
      <c r="A66" s="22" t="s">
        <v>28</v>
      </c>
      <c r="B66" s="28" t="s">
        <v>18</v>
      </c>
      <c r="C66" s="23">
        <v>13</v>
      </c>
      <c r="D66" s="23">
        <v>3</v>
      </c>
      <c r="E66" s="23">
        <v>7</v>
      </c>
      <c r="F66" s="23">
        <v>3</v>
      </c>
      <c r="G66" s="23"/>
      <c r="H66" s="23"/>
      <c r="I66" s="23"/>
      <c r="J66" s="66">
        <v>1</v>
      </c>
      <c r="K66" s="66">
        <f t="shared" si="0"/>
        <v>0.7692307692307693</v>
      </c>
      <c r="L66" s="69">
        <f t="shared" si="1"/>
        <v>4</v>
      </c>
      <c r="M66" s="57">
        <v>24</v>
      </c>
      <c r="N66" s="57">
        <v>24</v>
      </c>
      <c r="O66" s="22"/>
      <c r="P66" s="45"/>
      <c r="Q66" s="45"/>
      <c r="R66" s="42"/>
    </row>
    <row r="67" spans="1:18" ht="15">
      <c r="A67" s="22" t="s">
        <v>35</v>
      </c>
      <c r="B67" s="28" t="s">
        <v>18</v>
      </c>
      <c r="C67" s="23">
        <v>12</v>
      </c>
      <c r="D67" s="23">
        <v>2</v>
      </c>
      <c r="E67" s="23">
        <v>7</v>
      </c>
      <c r="F67" s="23">
        <v>3</v>
      </c>
      <c r="G67" s="23"/>
      <c r="H67" s="23"/>
      <c r="I67" s="23"/>
      <c r="J67" s="66">
        <v>1</v>
      </c>
      <c r="K67" s="66">
        <f t="shared" si="0"/>
        <v>0.75</v>
      </c>
      <c r="L67" s="69">
        <f t="shared" si="1"/>
        <v>3.9166666666666665</v>
      </c>
      <c r="M67" s="57">
        <v>24</v>
      </c>
      <c r="N67" s="57">
        <v>24</v>
      </c>
      <c r="O67" s="22"/>
      <c r="P67" s="45"/>
      <c r="Q67" s="45"/>
      <c r="R67" s="42"/>
    </row>
    <row r="68" spans="1:18" ht="15">
      <c r="A68" s="22" t="s">
        <v>32</v>
      </c>
      <c r="B68" s="28" t="s">
        <v>27</v>
      </c>
      <c r="C68" s="23">
        <v>12</v>
      </c>
      <c r="D68" s="23">
        <v>0</v>
      </c>
      <c r="E68" s="23">
        <v>8</v>
      </c>
      <c r="F68" s="23">
        <v>4</v>
      </c>
      <c r="G68" s="23"/>
      <c r="H68" s="23"/>
      <c r="I68" s="23"/>
      <c r="J68" s="66">
        <v>1</v>
      </c>
      <c r="K68" s="66">
        <f t="shared" si="0"/>
        <v>0.6666666666666666</v>
      </c>
      <c r="L68" s="69">
        <f t="shared" si="1"/>
        <v>3.6666666666666665</v>
      </c>
      <c r="M68" s="57">
        <v>24</v>
      </c>
      <c r="N68" s="57">
        <v>24</v>
      </c>
      <c r="O68" s="22"/>
      <c r="P68" s="43"/>
      <c r="Q68" s="43"/>
      <c r="R68" s="42"/>
    </row>
    <row r="69" spans="1:18" ht="15">
      <c r="A69" s="22" t="s">
        <v>35</v>
      </c>
      <c r="B69" s="28" t="s">
        <v>27</v>
      </c>
      <c r="C69" s="23">
        <v>11</v>
      </c>
      <c r="D69" s="23">
        <v>0</v>
      </c>
      <c r="E69" s="23">
        <v>3</v>
      </c>
      <c r="F69" s="23">
        <v>8</v>
      </c>
      <c r="G69" s="23"/>
      <c r="H69" s="23"/>
      <c r="I69" s="23"/>
      <c r="J69" s="66">
        <v>1</v>
      </c>
      <c r="K69" s="66">
        <f t="shared" si="0"/>
        <v>0.2727272727272727</v>
      </c>
      <c r="L69" s="69">
        <f t="shared" si="1"/>
        <v>3.272727272727273</v>
      </c>
      <c r="M69" s="57">
        <v>24</v>
      </c>
      <c r="N69" s="57">
        <v>24</v>
      </c>
      <c r="O69" s="22"/>
      <c r="P69" s="43"/>
      <c r="Q69" s="43"/>
      <c r="R69" s="42"/>
    </row>
    <row r="70" spans="1:18" ht="15">
      <c r="A70" s="22" t="s">
        <v>28</v>
      </c>
      <c r="B70" s="28" t="s">
        <v>19</v>
      </c>
      <c r="C70" s="23">
        <v>13</v>
      </c>
      <c r="D70" s="23">
        <v>0</v>
      </c>
      <c r="E70" s="23">
        <v>5</v>
      </c>
      <c r="F70" s="23">
        <v>8</v>
      </c>
      <c r="G70" s="23"/>
      <c r="H70" s="23"/>
      <c r="I70" s="23"/>
      <c r="J70" s="66">
        <v>1</v>
      </c>
      <c r="K70" s="66">
        <v>0.46</v>
      </c>
      <c r="L70" s="69">
        <v>3.4</v>
      </c>
      <c r="M70" s="57">
        <v>24</v>
      </c>
      <c r="N70" s="57">
        <v>24</v>
      </c>
      <c r="O70" s="22"/>
      <c r="P70" s="43"/>
      <c r="Q70" s="43"/>
      <c r="R70" s="42"/>
    </row>
    <row r="71" spans="1:18" ht="15">
      <c r="A71" s="22" t="s">
        <v>35</v>
      </c>
      <c r="B71" s="28" t="s">
        <v>19</v>
      </c>
      <c r="C71" s="23">
        <v>12</v>
      </c>
      <c r="D71" s="23">
        <v>0</v>
      </c>
      <c r="E71" s="23">
        <v>1</v>
      </c>
      <c r="F71" s="23">
        <v>11</v>
      </c>
      <c r="G71" s="23"/>
      <c r="H71" s="23"/>
      <c r="I71" s="23"/>
      <c r="J71" s="66">
        <v>1</v>
      </c>
      <c r="K71" s="66">
        <f t="shared" si="0"/>
        <v>0.08333333333333333</v>
      </c>
      <c r="L71" s="69">
        <f t="shared" si="1"/>
        <v>3.0833333333333335</v>
      </c>
      <c r="M71" s="57">
        <v>24</v>
      </c>
      <c r="N71" s="57">
        <v>24</v>
      </c>
      <c r="O71" s="22"/>
      <c r="P71" s="43"/>
      <c r="Q71" s="43"/>
      <c r="R71" s="42"/>
    </row>
    <row r="72" spans="1:18" ht="15">
      <c r="A72" s="24" t="s">
        <v>23</v>
      </c>
      <c r="B72" s="49"/>
      <c r="C72" s="49"/>
      <c r="D72" s="49"/>
      <c r="E72" s="49"/>
      <c r="F72" s="49"/>
      <c r="G72" s="49"/>
      <c r="H72" s="49"/>
      <c r="I72" s="49"/>
      <c r="J72" s="68">
        <v>1</v>
      </c>
      <c r="K72" s="68">
        <f>AVERAGE(K66:K71)</f>
        <v>0.5003263403263404</v>
      </c>
      <c r="L72" s="71">
        <f>AVERAGE(L66:L71)</f>
        <v>3.556565656565656</v>
      </c>
      <c r="M72" s="49"/>
      <c r="N72" s="49"/>
      <c r="O72" s="50"/>
      <c r="P72" s="43"/>
      <c r="Q72" s="43"/>
      <c r="R72" s="42"/>
    </row>
    <row r="73" spans="1:18" s="12" customFormat="1" ht="15">
      <c r="A73" s="84" t="s">
        <v>28</v>
      </c>
      <c r="B73" s="28" t="s">
        <v>53</v>
      </c>
      <c r="C73" s="28">
        <v>21</v>
      </c>
      <c r="D73" s="28">
        <v>5</v>
      </c>
      <c r="E73" s="28">
        <v>7</v>
      </c>
      <c r="F73" s="28">
        <v>9</v>
      </c>
      <c r="G73" s="28"/>
      <c r="H73" s="28"/>
      <c r="I73" s="28"/>
      <c r="J73" s="66">
        <v>1</v>
      </c>
      <c r="K73" s="74">
        <f>(D73+E73)/C73</f>
        <v>0.5714285714285714</v>
      </c>
      <c r="L73" s="75">
        <f>(5*D73+4*E73+3*F73)/C73</f>
        <v>3.8095238095238093</v>
      </c>
      <c r="M73" s="73">
        <v>24</v>
      </c>
      <c r="N73" s="73">
        <v>24</v>
      </c>
      <c r="O73" s="85"/>
      <c r="P73" s="43"/>
      <c r="Q73" s="43"/>
      <c r="R73" s="42"/>
    </row>
    <row r="74" spans="1:18" s="82" customFormat="1" ht="15">
      <c r="A74" s="86" t="s">
        <v>54</v>
      </c>
      <c r="B74" s="87"/>
      <c r="C74" s="87"/>
      <c r="D74" s="87"/>
      <c r="E74" s="87"/>
      <c r="F74" s="87"/>
      <c r="G74" s="87"/>
      <c r="H74" s="87"/>
      <c r="I74" s="87"/>
      <c r="J74" s="78">
        <v>1</v>
      </c>
      <c r="K74" s="78">
        <v>0.57</v>
      </c>
      <c r="L74" s="79">
        <v>3.8</v>
      </c>
      <c r="M74" s="87"/>
      <c r="N74" s="87"/>
      <c r="O74" s="88"/>
      <c r="P74" s="89"/>
      <c r="Q74" s="89"/>
      <c r="R74" s="81"/>
    </row>
    <row r="75" spans="1:18" s="12" customFormat="1" ht="15">
      <c r="A75" s="84" t="s">
        <v>28</v>
      </c>
      <c r="B75" s="28" t="s">
        <v>55</v>
      </c>
      <c r="C75" s="28">
        <v>21</v>
      </c>
      <c r="D75" s="28">
        <v>3</v>
      </c>
      <c r="E75" s="28">
        <v>14</v>
      </c>
      <c r="F75" s="28">
        <v>4</v>
      </c>
      <c r="G75" s="28"/>
      <c r="H75" s="28"/>
      <c r="I75" s="28"/>
      <c r="J75" s="66">
        <v>1</v>
      </c>
      <c r="K75" s="74">
        <f>(D75+E75)/C75</f>
        <v>0.8095238095238095</v>
      </c>
      <c r="L75" s="75">
        <f>(5*D75+4*E75+3*F75)/C75</f>
        <v>3.9523809523809526</v>
      </c>
      <c r="M75" s="73">
        <v>24</v>
      </c>
      <c r="N75" s="73">
        <v>24</v>
      </c>
      <c r="O75" s="85"/>
      <c r="P75" s="43"/>
      <c r="Q75" s="43"/>
      <c r="R75" s="42"/>
    </row>
    <row r="76" spans="1:18" s="82" customFormat="1" ht="15">
      <c r="A76" s="86" t="s">
        <v>56</v>
      </c>
      <c r="B76" s="87"/>
      <c r="C76" s="87"/>
      <c r="D76" s="87"/>
      <c r="E76" s="87"/>
      <c r="F76" s="87"/>
      <c r="G76" s="87"/>
      <c r="H76" s="87"/>
      <c r="I76" s="87"/>
      <c r="J76" s="78">
        <v>1</v>
      </c>
      <c r="K76" s="78">
        <v>0.81</v>
      </c>
      <c r="L76" s="79">
        <v>4</v>
      </c>
      <c r="M76" s="87"/>
      <c r="N76" s="87"/>
      <c r="O76" s="88"/>
      <c r="P76" s="89"/>
      <c r="Q76" s="89"/>
      <c r="R76" s="81"/>
    </row>
    <row r="77" spans="1:18" ht="15.75">
      <c r="A77" s="29" t="s">
        <v>31</v>
      </c>
      <c r="B77" s="29"/>
      <c r="C77" s="30"/>
      <c r="D77" s="30"/>
      <c r="E77" s="30"/>
      <c r="F77" s="30"/>
      <c r="G77" s="31"/>
      <c r="H77" s="31"/>
      <c r="I77" s="31"/>
      <c r="J77" s="68">
        <v>1</v>
      </c>
      <c r="K77" s="68">
        <f>(K16+K25+K34+K42+K51+K58+K65+K72+K74+K76)/10</f>
        <v>0.611922144149035</v>
      </c>
      <c r="L77" s="71">
        <f>(L16+L25+L34+L42+L51+L58+L65+L72+L74+L76)/10</f>
        <v>3.838339897264267</v>
      </c>
      <c r="M77" s="32"/>
      <c r="N77" s="33"/>
      <c r="O77" s="33"/>
      <c r="P77" s="47"/>
      <c r="Q77" s="47"/>
      <c r="R77" s="42"/>
    </row>
    <row r="78" spans="1:18" ht="15.75">
      <c r="A78" s="13"/>
      <c r="B78" s="13"/>
      <c r="C78" s="14"/>
      <c r="D78" s="14"/>
      <c r="E78" s="14"/>
      <c r="F78" s="14"/>
      <c r="G78" s="14"/>
      <c r="H78" s="14"/>
      <c r="I78" s="14"/>
      <c r="J78" s="15"/>
      <c r="K78" s="67"/>
      <c r="L78" s="70"/>
      <c r="M78" s="16"/>
      <c r="N78" s="16"/>
      <c r="O78" s="16"/>
      <c r="P78" s="48"/>
      <c r="Q78" s="48"/>
      <c r="R78" s="42"/>
    </row>
    <row r="79" spans="1:18" ht="15.75">
      <c r="A79" s="17"/>
      <c r="B79" s="17"/>
      <c r="C79" s="18"/>
      <c r="D79" s="18"/>
      <c r="E79" s="18"/>
      <c r="F79" s="18"/>
      <c r="G79" s="19"/>
      <c r="H79" s="19"/>
      <c r="I79" s="19"/>
      <c r="J79" s="20"/>
      <c r="K79" s="67"/>
      <c r="L79" s="19"/>
      <c r="M79" s="16"/>
      <c r="N79" s="16"/>
      <c r="O79" s="16"/>
      <c r="P79" s="48"/>
      <c r="Q79" s="48"/>
      <c r="R79" s="42"/>
    </row>
    <row r="80" spans="1:18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67"/>
      <c r="L80" s="12"/>
      <c r="M80" s="12"/>
      <c r="N80" s="12"/>
      <c r="O80" s="12"/>
      <c r="P80" s="42"/>
      <c r="Q80" s="42"/>
      <c r="R80" s="42"/>
    </row>
    <row r="81" spans="11:18" ht="15">
      <c r="K81" s="67"/>
      <c r="P81" s="42"/>
      <c r="Q81" s="42"/>
      <c r="R81" s="42"/>
    </row>
    <row r="82" ht="15">
      <c r="K82" s="67"/>
    </row>
  </sheetData>
  <sheetProtection/>
  <mergeCells count="4">
    <mergeCell ref="A1:O1"/>
    <mergeCell ref="A3:O3"/>
    <mergeCell ref="D4:E4"/>
    <mergeCell ref="M4:N4"/>
  </mergeCells>
  <printOptions/>
  <pageMargins left="0.2362204724409449" right="0.2362204724409449" top="0.1968503937007874" bottom="0" header="0.31496062992125984" footer="0.3149606299212598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84"/>
  <sheetViews>
    <sheetView tabSelected="1" zoomScaleSheetLayoutView="100" workbookViewId="0" topLeftCell="A1">
      <selection activeCell="M82" sqref="M82"/>
    </sheetView>
  </sheetViews>
  <sheetFormatPr defaultColWidth="9.00390625" defaultRowHeight="12.75"/>
  <cols>
    <col min="1" max="1" width="18.00390625" style="0" customWidth="1"/>
    <col min="2" max="2" width="8.75390625" style="117" customWidth="1"/>
    <col min="3" max="3" width="7.75390625" style="0" customWidth="1"/>
    <col min="4" max="4" width="4.75390625" style="0" customWidth="1"/>
    <col min="5" max="5" width="5.875" style="0" customWidth="1"/>
    <col min="6" max="6" width="6.00390625" style="0" customWidth="1"/>
    <col min="7" max="7" width="3.75390625" style="0" customWidth="1"/>
    <col min="8" max="8" width="4.25390625" style="0" customWidth="1"/>
    <col min="9" max="9" width="6.00390625" style="0" customWidth="1"/>
    <col min="10" max="10" width="8.875" style="0" bestFit="1" customWidth="1"/>
    <col min="11" max="12" width="11.375" style="0" bestFit="1" customWidth="1"/>
    <col min="13" max="13" width="10.25390625" style="0" customWidth="1"/>
    <col min="14" max="14" width="11.625" style="0" customWidth="1"/>
    <col min="15" max="15" width="19.875" style="0" customWidth="1"/>
    <col min="16" max="16" width="5.00390625" style="0" customWidth="1"/>
    <col min="17" max="17" width="9.75390625" style="0" customWidth="1"/>
  </cols>
  <sheetData>
    <row r="1" spans="1:17" ht="18.75">
      <c r="A1" s="105" t="s">
        <v>67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1"/>
      <c r="Q1" s="11"/>
    </row>
    <row r="2" spans="1:17" ht="18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1"/>
      <c r="Q2" s="1"/>
    </row>
    <row r="3" spans="1:18" ht="15" customHeight="1" thickBot="1">
      <c r="A3" s="106" t="s">
        <v>30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5"/>
      <c r="Q3" s="5"/>
      <c r="R3" s="2"/>
    </row>
    <row r="4" spans="1:18" ht="24">
      <c r="A4" s="36" t="s">
        <v>0</v>
      </c>
      <c r="B4" s="37" t="s">
        <v>1</v>
      </c>
      <c r="C4" s="37" t="s">
        <v>2</v>
      </c>
      <c r="D4" s="107" t="s">
        <v>5</v>
      </c>
      <c r="E4" s="108"/>
      <c r="F4" s="38"/>
      <c r="G4" s="38"/>
      <c r="H4" s="37" t="s">
        <v>3</v>
      </c>
      <c r="I4" s="37" t="s">
        <v>4</v>
      </c>
      <c r="J4" s="37" t="s">
        <v>11</v>
      </c>
      <c r="K4" s="37" t="s">
        <v>13</v>
      </c>
      <c r="L4" s="37" t="s">
        <v>12</v>
      </c>
      <c r="M4" s="107" t="s">
        <v>6</v>
      </c>
      <c r="N4" s="108"/>
      <c r="O4" s="39" t="s">
        <v>9</v>
      </c>
      <c r="P4" s="44"/>
      <c r="Q4" s="44"/>
      <c r="R4" s="42"/>
    </row>
    <row r="5" spans="1:18" ht="17.25" customHeight="1">
      <c r="A5" s="51"/>
      <c r="B5" s="52"/>
      <c r="C5" s="52"/>
      <c r="D5" s="53">
        <v>5</v>
      </c>
      <c r="E5" s="53">
        <v>4</v>
      </c>
      <c r="F5" s="53">
        <v>3</v>
      </c>
      <c r="G5" s="53">
        <v>2</v>
      </c>
      <c r="H5" s="52"/>
      <c r="I5" s="52"/>
      <c r="J5" s="52"/>
      <c r="K5" s="52"/>
      <c r="L5" s="52"/>
      <c r="M5" s="53" t="s">
        <v>7</v>
      </c>
      <c r="N5" s="54" t="s">
        <v>8</v>
      </c>
      <c r="O5" s="55"/>
      <c r="P5" s="44"/>
      <c r="Q5" s="44"/>
      <c r="R5" s="42"/>
    </row>
    <row r="6" spans="1:18" ht="17.25" customHeight="1">
      <c r="A6" s="56" t="s">
        <v>36</v>
      </c>
      <c r="B6" s="109" t="s">
        <v>38</v>
      </c>
      <c r="C6" s="56">
        <v>14</v>
      </c>
      <c r="D6" s="57">
        <v>6</v>
      </c>
      <c r="E6" s="57">
        <v>5</v>
      </c>
      <c r="F6" s="57">
        <v>3</v>
      </c>
      <c r="G6" s="57"/>
      <c r="H6" s="56"/>
      <c r="I6" s="56"/>
      <c r="J6" s="66">
        <v>1</v>
      </c>
      <c r="K6" s="66">
        <f>(D6+E6)/C6</f>
        <v>0.7857142857142857</v>
      </c>
      <c r="L6" s="69">
        <f>(5*D6+4*E6+3*F6)/C6</f>
        <v>4.214285714285714</v>
      </c>
      <c r="M6" s="57">
        <v>68</v>
      </c>
      <c r="N6" s="57">
        <v>68</v>
      </c>
      <c r="O6" s="56"/>
      <c r="P6" s="44"/>
      <c r="Q6" s="44"/>
      <c r="R6" s="42"/>
    </row>
    <row r="7" spans="1:18" ht="17.25" customHeight="1">
      <c r="A7" s="56" t="s">
        <v>39</v>
      </c>
      <c r="B7" s="109" t="s">
        <v>38</v>
      </c>
      <c r="C7" s="56">
        <v>15</v>
      </c>
      <c r="D7" s="57">
        <v>5</v>
      </c>
      <c r="E7" s="57">
        <v>5</v>
      </c>
      <c r="F7" s="57">
        <v>5</v>
      </c>
      <c r="G7" s="57"/>
      <c r="H7" s="56"/>
      <c r="I7" s="65"/>
      <c r="J7" s="66">
        <v>1</v>
      </c>
      <c r="K7" s="66">
        <f aca="true" t="shared" si="0" ref="K7:K70">(D7+E7)/C7</f>
        <v>0.6666666666666666</v>
      </c>
      <c r="L7" s="69">
        <f aca="true" t="shared" si="1" ref="L7:L70">(5*D7+4*E7+3*F7)/C7</f>
        <v>4</v>
      </c>
      <c r="M7" s="57">
        <v>68</v>
      </c>
      <c r="N7" s="57">
        <v>68</v>
      </c>
      <c r="O7" s="56"/>
      <c r="P7" s="44"/>
      <c r="Q7" s="44"/>
      <c r="R7" s="42"/>
    </row>
    <row r="8" spans="1:18" ht="17.25" customHeight="1">
      <c r="A8" s="56" t="s">
        <v>36</v>
      </c>
      <c r="B8" s="109" t="s">
        <v>40</v>
      </c>
      <c r="C8" s="56">
        <v>15</v>
      </c>
      <c r="D8" s="57">
        <v>3</v>
      </c>
      <c r="E8" s="57">
        <v>8</v>
      </c>
      <c r="F8" s="57">
        <v>4</v>
      </c>
      <c r="G8" s="57"/>
      <c r="H8" s="56"/>
      <c r="I8" s="56"/>
      <c r="J8" s="66">
        <v>1</v>
      </c>
      <c r="K8" s="66">
        <f t="shared" si="0"/>
        <v>0.7333333333333333</v>
      </c>
      <c r="L8" s="69">
        <f t="shared" si="1"/>
        <v>3.933333333333333</v>
      </c>
      <c r="M8" s="57">
        <v>68</v>
      </c>
      <c r="N8" s="57">
        <v>68</v>
      </c>
      <c r="O8" s="56"/>
      <c r="P8" s="44"/>
      <c r="Q8" s="44"/>
      <c r="R8" s="42"/>
    </row>
    <row r="9" spans="1:18" ht="17.25" customHeight="1">
      <c r="A9" s="56" t="s">
        <v>39</v>
      </c>
      <c r="B9" s="109" t="s">
        <v>40</v>
      </c>
      <c r="C9" s="56">
        <v>15</v>
      </c>
      <c r="D9" s="57">
        <v>9</v>
      </c>
      <c r="E9" s="57">
        <v>5</v>
      </c>
      <c r="F9" s="57">
        <v>1</v>
      </c>
      <c r="G9" s="57"/>
      <c r="H9" s="56"/>
      <c r="I9" s="56"/>
      <c r="J9" s="66">
        <v>1</v>
      </c>
      <c r="K9" s="66">
        <f t="shared" si="0"/>
        <v>0.9333333333333333</v>
      </c>
      <c r="L9" s="69">
        <f t="shared" si="1"/>
        <v>4.533333333333333</v>
      </c>
      <c r="M9" s="57">
        <v>68</v>
      </c>
      <c r="N9" s="57">
        <v>68</v>
      </c>
      <c r="O9" s="56"/>
      <c r="P9" s="44"/>
      <c r="Q9" s="44"/>
      <c r="R9" s="42"/>
    </row>
    <row r="10" spans="1:18" ht="17.25" customHeight="1">
      <c r="A10" s="56" t="s">
        <v>36</v>
      </c>
      <c r="B10" s="109" t="s">
        <v>41</v>
      </c>
      <c r="C10" s="56">
        <v>14</v>
      </c>
      <c r="D10" s="57">
        <v>5</v>
      </c>
      <c r="E10" s="57">
        <v>4</v>
      </c>
      <c r="F10" s="57">
        <v>5</v>
      </c>
      <c r="G10" s="57"/>
      <c r="H10" s="56"/>
      <c r="I10" s="56"/>
      <c r="J10" s="66">
        <v>1</v>
      </c>
      <c r="K10" s="66">
        <f>(D10+E10)/C10</f>
        <v>0.6428571428571429</v>
      </c>
      <c r="L10" s="69">
        <f t="shared" si="1"/>
        <v>4</v>
      </c>
      <c r="M10" s="57">
        <v>68</v>
      </c>
      <c r="N10" s="57">
        <v>68</v>
      </c>
      <c r="O10" s="56"/>
      <c r="P10" s="44"/>
      <c r="Q10" s="44"/>
      <c r="R10" s="42"/>
    </row>
    <row r="11" spans="1:18" ht="17.25" customHeight="1">
      <c r="A11" s="56" t="s">
        <v>39</v>
      </c>
      <c r="B11" s="109" t="s">
        <v>41</v>
      </c>
      <c r="C11" s="56">
        <v>13</v>
      </c>
      <c r="D11" s="57">
        <v>4</v>
      </c>
      <c r="E11" s="57">
        <v>6</v>
      </c>
      <c r="F11" s="57">
        <v>3</v>
      </c>
      <c r="G11" s="57"/>
      <c r="H11" s="56"/>
      <c r="I11" s="56"/>
      <c r="J11" s="66">
        <v>1</v>
      </c>
      <c r="K11" s="66">
        <f t="shared" si="0"/>
        <v>0.7692307692307693</v>
      </c>
      <c r="L11" s="69">
        <f t="shared" si="1"/>
        <v>4.076923076923077</v>
      </c>
      <c r="M11" s="57">
        <v>68</v>
      </c>
      <c r="N11" s="57">
        <v>68</v>
      </c>
      <c r="O11" s="56"/>
      <c r="P11" s="44"/>
      <c r="Q11" s="44"/>
      <c r="R11" s="42"/>
    </row>
    <row r="12" spans="1:18" ht="17.25" customHeight="1">
      <c r="A12" s="56" t="s">
        <v>36</v>
      </c>
      <c r="B12" s="109" t="s">
        <v>42</v>
      </c>
      <c r="C12" s="56">
        <v>17</v>
      </c>
      <c r="D12" s="57">
        <v>2</v>
      </c>
      <c r="E12" s="57">
        <v>6</v>
      </c>
      <c r="F12" s="57">
        <v>9</v>
      </c>
      <c r="G12" s="57"/>
      <c r="H12" s="56"/>
      <c r="I12" s="56"/>
      <c r="J12" s="66">
        <v>1</v>
      </c>
      <c r="K12" s="66">
        <f t="shared" si="0"/>
        <v>0.47058823529411764</v>
      </c>
      <c r="L12" s="69">
        <f t="shared" si="1"/>
        <v>3.588235294117647</v>
      </c>
      <c r="M12" s="57">
        <v>68</v>
      </c>
      <c r="N12" s="57">
        <v>68</v>
      </c>
      <c r="O12" s="56"/>
      <c r="P12" s="44"/>
      <c r="Q12" s="44"/>
      <c r="R12" s="42"/>
    </row>
    <row r="13" spans="1:18" ht="17.25" customHeight="1">
      <c r="A13" s="56" t="s">
        <v>36</v>
      </c>
      <c r="B13" s="109" t="s">
        <v>59</v>
      </c>
      <c r="C13" s="56">
        <v>12</v>
      </c>
      <c r="D13" s="57">
        <v>2</v>
      </c>
      <c r="E13" s="57">
        <v>4</v>
      </c>
      <c r="F13" s="57">
        <v>6</v>
      </c>
      <c r="G13" s="57"/>
      <c r="H13" s="56"/>
      <c r="I13" s="56"/>
      <c r="J13" s="66">
        <v>1</v>
      </c>
      <c r="K13" s="66">
        <f t="shared" si="0"/>
        <v>0.5</v>
      </c>
      <c r="L13" s="69">
        <f t="shared" si="1"/>
        <v>3.6666666666666665</v>
      </c>
      <c r="M13" s="57">
        <v>68</v>
      </c>
      <c r="N13" s="57">
        <v>68</v>
      </c>
      <c r="O13" s="56"/>
      <c r="P13" s="44"/>
      <c r="Q13" s="44"/>
      <c r="R13" s="42"/>
    </row>
    <row r="14" spans="1:18" ht="17.25" customHeight="1">
      <c r="A14" s="56" t="s">
        <v>39</v>
      </c>
      <c r="B14" s="109" t="s">
        <v>59</v>
      </c>
      <c r="C14" s="56">
        <v>13</v>
      </c>
      <c r="D14" s="57">
        <v>5</v>
      </c>
      <c r="E14" s="57">
        <v>5</v>
      </c>
      <c r="F14" s="57">
        <v>3</v>
      </c>
      <c r="G14" s="57"/>
      <c r="H14" s="56"/>
      <c r="I14" s="56"/>
      <c r="J14" s="66">
        <v>1</v>
      </c>
      <c r="K14" s="66">
        <f t="shared" si="0"/>
        <v>0.7692307692307693</v>
      </c>
      <c r="L14" s="69">
        <f t="shared" si="1"/>
        <v>4.153846153846154</v>
      </c>
      <c r="M14" s="57">
        <v>68</v>
      </c>
      <c r="N14" s="57">
        <v>68</v>
      </c>
      <c r="O14" s="56"/>
      <c r="P14" s="44"/>
      <c r="Q14" s="44"/>
      <c r="R14" s="42"/>
    </row>
    <row r="15" spans="1:18" ht="28.5">
      <c r="A15" s="58" t="s">
        <v>43</v>
      </c>
      <c r="B15" s="110"/>
      <c r="C15" s="59"/>
      <c r="D15" s="60"/>
      <c r="E15" s="60"/>
      <c r="F15" s="60"/>
      <c r="G15" s="60"/>
      <c r="H15" s="59"/>
      <c r="I15" s="59"/>
      <c r="J15" s="68">
        <v>1</v>
      </c>
      <c r="K15" s="68">
        <f>AVERAGE(K6:K14)</f>
        <v>0.6967727261844909</v>
      </c>
      <c r="L15" s="71">
        <f>AVERAGE(L6:L14)</f>
        <v>4.018513730278436</v>
      </c>
      <c r="M15" s="60">
        <f>SUM(M6:M14)</f>
        <v>612</v>
      </c>
      <c r="N15" s="60">
        <f>SUM(N6:N14)</f>
        <v>612</v>
      </c>
      <c r="O15" s="59"/>
      <c r="P15" s="44"/>
      <c r="Q15" s="44"/>
      <c r="R15" s="42"/>
    </row>
    <row r="16" spans="1:18" s="12" customFormat="1" ht="15">
      <c r="A16" s="72" t="s">
        <v>39</v>
      </c>
      <c r="B16" s="111" t="s">
        <v>49</v>
      </c>
      <c r="C16" s="72">
        <v>13</v>
      </c>
      <c r="D16" s="73">
        <v>1</v>
      </c>
      <c r="E16" s="73">
        <v>8</v>
      </c>
      <c r="F16" s="73">
        <v>4</v>
      </c>
      <c r="G16" s="73"/>
      <c r="H16" s="72"/>
      <c r="I16" s="72"/>
      <c r="J16" s="66">
        <v>1</v>
      </c>
      <c r="K16" s="66">
        <f>(D16+E16)/C16</f>
        <v>0.6923076923076923</v>
      </c>
      <c r="L16" s="69">
        <f>(5*D16+4*E16+3*F16)/C16</f>
        <v>3.769230769230769</v>
      </c>
      <c r="M16" s="57">
        <v>68</v>
      </c>
      <c r="N16" s="57">
        <v>68</v>
      </c>
      <c r="O16" s="72"/>
      <c r="P16" s="44"/>
      <c r="Q16" s="44"/>
      <c r="R16" s="42"/>
    </row>
    <row r="17" spans="1:18" s="12" customFormat="1" ht="15">
      <c r="A17" s="72" t="s">
        <v>57</v>
      </c>
      <c r="B17" s="111" t="s">
        <v>49</v>
      </c>
      <c r="C17" s="72">
        <v>12</v>
      </c>
      <c r="D17" s="73">
        <v>7</v>
      </c>
      <c r="E17" s="73">
        <v>1</v>
      </c>
      <c r="F17" s="73">
        <v>4</v>
      </c>
      <c r="G17" s="73"/>
      <c r="H17" s="72"/>
      <c r="I17" s="72"/>
      <c r="J17" s="66">
        <v>1</v>
      </c>
      <c r="K17" s="66">
        <f>(D17+E17)/C17</f>
        <v>0.6666666666666666</v>
      </c>
      <c r="L17" s="69">
        <f aca="true" t="shared" si="2" ref="L17:L23">(5*D17+4*E17+3*F17)/C17</f>
        <v>4.25</v>
      </c>
      <c r="M17" s="57">
        <v>68</v>
      </c>
      <c r="N17" s="57">
        <v>68</v>
      </c>
      <c r="O17" s="72"/>
      <c r="P17" s="44"/>
      <c r="Q17" s="44"/>
      <c r="R17" s="42"/>
    </row>
    <row r="18" spans="1:18" s="12" customFormat="1" ht="15">
      <c r="A18" s="72" t="s">
        <v>39</v>
      </c>
      <c r="B18" s="111" t="s">
        <v>50</v>
      </c>
      <c r="C18" s="72">
        <v>12</v>
      </c>
      <c r="D18" s="73">
        <v>2</v>
      </c>
      <c r="E18" s="73">
        <v>6</v>
      </c>
      <c r="F18" s="73">
        <v>4</v>
      </c>
      <c r="G18" s="73"/>
      <c r="H18" s="72"/>
      <c r="I18" s="72"/>
      <c r="J18" s="66">
        <v>1</v>
      </c>
      <c r="K18" s="66">
        <f>(D18+E18)/C18</f>
        <v>0.6666666666666666</v>
      </c>
      <c r="L18" s="69">
        <f t="shared" si="2"/>
        <v>3.8333333333333335</v>
      </c>
      <c r="M18" s="57">
        <v>68</v>
      </c>
      <c r="N18" s="57">
        <v>68</v>
      </c>
      <c r="O18" s="72"/>
      <c r="P18" s="44"/>
      <c r="Q18" s="44"/>
      <c r="R18" s="42"/>
    </row>
    <row r="19" spans="1:18" s="12" customFormat="1" ht="15">
      <c r="A19" s="72" t="s">
        <v>57</v>
      </c>
      <c r="B19" s="111" t="s">
        <v>50</v>
      </c>
      <c r="C19" s="72">
        <v>12</v>
      </c>
      <c r="D19" s="73">
        <v>5</v>
      </c>
      <c r="E19" s="73">
        <v>2</v>
      </c>
      <c r="F19" s="73">
        <v>5</v>
      </c>
      <c r="G19" s="73"/>
      <c r="H19" s="72"/>
      <c r="I19" s="72"/>
      <c r="J19" s="66">
        <v>1</v>
      </c>
      <c r="K19" s="66">
        <f>(D19+E19)/C19</f>
        <v>0.5833333333333334</v>
      </c>
      <c r="L19" s="69">
        <f t="shared" si="2"/>
        <v>4</v>
      </c>
      <c r="M19" s="57">
        <v>68</v>
      </c>
      <c r="N19" s="57">
        <v>68</v>
      </c>
      <c r="O19" s="72"/>
      <c r="P19" s="44"/>
      <c r="Q19" s="44"/>
      <c r="R19" s="42"/>
    </row>
    <row r="20" spans="1:18" s="12" customFormat="1" ht="15">
      <c r="A20" s="72" t="s">
        <v>39</v>
      </c>
      <c r="B20" s="111" t="s">
        <v>51</v>
      </c>
      <c r="C20" s="72">
        <v>11</v>
      </c>
      <c r="D20" s="73">
        <v>3</v>
      </c>
      <c r="E20" s="73">
        <v>3</v>
      </c>
      <c r="F20" s="73">
        <v>5</v>
      </c>
      <c r="G20" s="73"/>
      <c r="H20" s="72"/>
      <c r="I20" s="72"/>
      <c r="J20" s="66">
        <v>1</v>
      </c>
      <c r="K20" s="66">
        <f>(D20+E20)/C20</f>
        <v>0.5454545454545454</v>
      </c>
      <c r="L20" s="69">
        <f t="shared" si="2"/>
        <v>3.8181818181818183</v>
      </c>
      <c r="M20" s="57">
        <v>68</v>
      </c>
      <c r="N20" s="57">
        <v>68</v>
      </c>
      <c r="O20" s="72"/>
      <c r="P20" s="44"/>
      <c r="Q20" s="44"/>
      <c r="R20" s="42"/>
    </row>
    <row r="21" spans="1:18" s="12" customFormat="1" ht="15">
      <c r="A21" s="72" t="s">
        <v>57</v>
      </c>
      <c r="B21" s="111" t="s">
        <v>51</v>
      </c>
      <c r="C21" s="72">
        <v>11</v>
      </c>
      <c r="D21" s="73">
        <v>2</v>
      </c>
      <c r="E21" s="73">
        <v>4</v>
      </c>
      <c r="F21" s="73">
        <v>5</v>
      </c>
      <c r="G21" s="73"/>
      <c r="H21" s="72"/>
      <c r="I21" s="72"/>
      <c r="J21" s="66">
        <v>1</v>
      </c>
      <c r="K21" s="66">
        <f>(D21+E21)/C21</f>
        <v>0.5454545454545454</v>
      </c>
      <c r="L21" s="69">
        <f t="shared" si="2"/>
        <v>3.727272727272727</v>
      </c>
      <c r="M21" s="57">
        <v>68</v>
      </c>
      <c r="N21" s="57">
        <v>67</v>
      </c>
      <c r="O21" s="72"/>
      <c r="P21" s="44"/>
      <c r="Q21" s="44"/>
      <c r="R21" s="42"/>
    </row>
    <row r="22" spans="1:18" s="12" customFormat="1" ht="15">
      <c r="A22" s="72" t="s">
        <v>57</v>
      </c>
      <c r="B22" s="111" t="s">
        <v>52</v>
      </c>
      <c r="C22" s="72">
        <v>9</v>
      </c>
      <c r="D22" s="73">
        <v>3</v>
      </c>
      <c r="E22" s="73">
        <v>3</v>
      </c>
      <c r="F22" s="73">
        <v>3</v>
      </c>
      <c r="G22" s="73"/>
      <c r="H22" s="72"/>
      <c r="I22" s="72"/>
      <c r="J22" s="66">
        <v>1</v>
      </c>
      <c r="K22" s="66">
        <f>(D22+E22)/C22</f>
        <v>0.6666666666666666</v>
      </c>
      <c r="L22" s="69">
        <f t="shared" si="2"/>
        <v>4</v>
      </c>
      <c r="M22" s="57">
        <v>68</v>
      </c>
      <c r="N22" s="57">
        <v>68</v>
      </c>
      <c r="O22" s="72"/>
      <c r="P22" s="44"/>
      <c r="Q22" s="44"/>
      <c r="R22" s="42"/>
    </row>
    <row r="23" spans="1:18" s="12" customFormat="1" ht="15">
      <c r="A23" s="72" t="s">
        <v>57</v>
      </c>
      <c r="B23" s="111" t="s">
        <v>52</v>
      </c>
      <c r="C23" s="72">
        <v>12</v>
      </c>
      <c r="D23" s="73">
        <v>4</v>
      </c>
      <c r="E23" s="73">
        <v>2</v>
      </c>
      <c r="F23" s="73">
        <v>6</v>
      </c>
      <c r="G23" s="73"/>
      <c r="H23" s="72"/>
      <c r="I23" s="72"/>
      <c r="J23" s="66">
        <v>1</v>
      </c>
      <c r="K23" s="66">
        <f>(D23+E23)/C23</f>
        <v>0.5</v>
      </c>
      <c r="L23" s="69">
        <f t="shared" si="2"/>
        <v>3.8333333333333335</v>
      </c>
      <c r="M23" s="57">
        <v>68</v>
      </c>
      <c r="N23" s="57">
        <v>67</v>
      </c>
      <c r="O23" s="72"/>
      <c r="P23" s="44"/>
      <c r="Q23" s="44"/>
      <c r="R23" s="42"/>
    </row>
    <row r="24" spans="1:18" s="82" customFormat="1" ht="28.5">
      <c r="A24" s="58" t="s">
        <v>47</v>
      </c>
      <c r="B24" s="112"/>
      <c r="C24" s="76"/>
      <c r="D24" s="77"/>
      <c r="E24" s="77"/>
      <c r="F24" s="77"/>
      <c r="G24" s="77"/>
      <c r="H24" s="76"/>
      <c r="I24" s="76"/>
      <c r="J24" s="78">
        <v>1</v>
      </c>
      <c r="K24" s="78">
        <f>AVERAGE(K16:K23)</f>
        <v>0.6083187645687645</v>
      </c>
      <c r="L24" s="83">
        <f>AVERAGE(L16:L23)</f>
        <v>3.9039189976689976</v>
      </c>
      <c r="M24" s="77">
        <f>SUM(M16:M23)</f>
        <v>544</v>
      </c>
      <c r="N24" s="77">
        <f>SUM(N16:N23)</f>
        <v>542</v>
      </c>
      <c r="O24" s="76"/>
      <c r="P24" s="80"/>
      <c r="Q24" s="80"/>
      <c r="R24" s="81"/>
    </row>
    <row r="25" spans="1:18" ht="17.25" customHeight="1">
      <c r="A25" s="56" t="s">
        <v>36</v>
      </c>
      <c r="B25" s="109" t="s">
        <v>44</v>
      </c>
      <c r="C25" s="56">
        <v>15</v>
      </c>
      <c r="D25" s="57">
        <v>3</v>
      </c>
      <c r="E25" s="57">
        <v>6</v>
      </c>
      <c r="F25" s="57">
        <v>6</v>
      </c>
      <c r="G25" s="57"/>
      <c r="H25" s="56"/>
      <c r="I25" s="56"/>
      <c r="J25" s="66">
        <v>1</v>
      </c>
      <c r="K25" s="66">
        <f>(D25+E25)/C25</f>
        <v>0.6</v>
      </c>
      <c r="L25" s="69">
        <f t="shared" si="1"/>
        <v>3.8</v>
      </c>
      <c r="M25" s="57">
        <v>68</v>
      </c>
      <c r="N25" s="57">
        <v>68</v>
      </c>
      <c r="O25" s="56"/>
      <c r="P25" s="44"/>
      <c r="Q25" s="44"/>
      <c r="R25" s="42"/>
    </row>
    <row r="26" spans="1:18" ht="17.25" customHeight="1">
      <c r="A26" s="56" t="s">
        <v>39</v>
      </c>
      <c r="B26" s="109" t="s">
        <v>44</v>
      </c>
      <c r="C26" s="56">
        <v>12</v>
      </c>
      <c r="D26" s="57">
        <v>4</v>
      </c>
      <c r="E26" s="57">
        <v>5</v>
      </c>
      <c r="F26" s="57">
        <v>3</v>
      </c>
      <c r="G26" s="57"/>
      <c r="H26" s="56"/>
      <c r="I26" s="56"/>
      <c r="J26" s="66">
        <v>1</v>
      </c>
      <c r="K26" s="66">
        <f t="shared" si="0"/>
        <v>0.75</v>
      </c>
      <c r="L26" s="69">
        <f t="shared" si="1"/>
        <v>4.083333333333333</v>
      </c>
      <c r="M26" s="57">
        <v>68</v>
      </c>
      <c r="N26" s="57">
        <v>68</v>
      </c>
      <c r="O26" s="56"/>
      <c r="P26" s="44"/>
      <c r="Q26" s="44"/>
      <c r="R26" s="42"/>
    </row>
    <row r="27" spans="1:18" ht="17.25" customHeight="1">
      <c r="A27" s="61" t="s">
        <v>36</v>
      </c>
      <c r="B27" s="113" t="s">
        <v>45</v>
      </c>
      <c r="C27" s="61">
        <v>12</v>
      </c>
      <c r="D27" s="62">
        <v>7</v>
      </c>
      <c r="E27" s="62">
        <v>2</v>
      </c>
      <c r="F27" s="62">
        <v>3</v>
      </c>
      <c r="G27" s="62"/>
      <c r="H27" s="61"/>
      <c r="I27" s="61"/>
      <c r="J27" s="66">
        <v>1</v>
      </c>
      <c r="K27" s="66">
        <f t="shared" si="0"/>
        <v>0.75</v>
      </c>
      <c r="L27" s="69">
        <f t="shared" si="1"/>
        <v>4.333333333333333</v>
      </c>
      <c r="M27" s="57">
        <v>68</v>
      </c>
      <c r="N27" s="57">
        <v>68</v>
      </c>
      <c r="O27" s="61"/>
      <c r="P27" s="44"/>
      <c r="Q27" s="44"/>
      <c r="R27" s="42"/>
    </row>
    <row r="28" spans="1:18" ht="17.25" customHeight="1">
      <c r="A28" s="61" t="s">
        <v>39</v>
      </c>
      <c r="B28" s="113" t="s">
        <v>45</v>
      </c>
      <c r="C28" s="61">
        <v>14</v>
      </c>
      <c r="D28" s="62">
        <v>4</v>
      </c>
      <c r="E28" s="62">
        <v>7</v>
      </c>
      <c r="F28" s="62">
        <v>3</v>
      </c>
      <c r="G28" s="62"/>
      <c r="H28" s="61"/>
      <c r="I28" s="61"/>
      <c r="J28" s="66">
        <v>1</v>
      </c>
      <c r="K28" s="66">
        <f t="shared" si="0"/>
        <v>0.7857142857142857</v>
      </c>
      <c r="L28" s="69">
        <f t="shared" si="1"/>
        <v>4.071428571428571</v>
      </c>
      <c r="M28" s="57">
        <v>68</v>
      </c>
      <c r="N28" s="57">
        <v>68</v>
      </c>
      <c r="O28" s="61"/>
      <c r="P28" s="44"/>
      <c r="Q28" s="44"/>
      <c r="R28" s="42"/>
    </row>
    <row r="29" spans="1:18" ht="17.25" customHeight="1">
      <c r="A29" s="61" t="s">
        <v>36</v>
      </c>
      <c r="B29" s="113" t="s">
        <v>46</v>
      </c>
      <c r="C29" s="61">
        <v>13</v>
      </c>
      <c r="D29" s="62">
        <v>5</v>
      </c>
      <c r="E29" s="62">
        <v>3</v>
      </c>
      <c r="F29" s="62">
        <v>5</v>
      </c>
      <c r="G29" s="62"/>
      <c r="H29" s="61"/>
      <c r="I29" s="61"/>
      <c r="J29" s="66">
        <v>1</v>
      </c>
      <c r="K29" s="66">
        <f t="shared" si="0"/>
        <v>0.6153846153846154</v>
      </c>
      <c r="L29" s="69">
        <f t="shared" si="1"/>
        <v>4</v>
      </c>
      <c r="M29" s="57">
        <v>68</v>
      </c>
      <c r="N29" s="57">
        <v>68</v>
      </c>
      <c r="O29" s="61"/>
      <c r="P29" s="44"/>
      <c r="Q29" s="44"/>
      <c r="R29" s="42"/>
    </row>
    <row r="30" spans="1:18" ht="17.25" customHeight="1">
      <c r="A30" s="61" t="s">
        <v>39</v>
      </c>
      <c r="B30" s="113" t="s">
        <v>60</v>
      </c>
      <c r="C30" s="61">
        <v>13</v>
      </c>
      <c r="D30" s="62">
        <v>1</v>
      </c>
      <c r="E30" s="62">
        <v>4</v>
      </c>
      <c r="F30" s="62">
        <v>8</v>
      </c>
      <c r="G30" s="62"/>
      <c r="H30" s="61"/>
      <c r="I30" s="61"/>
      <c r="J30" s="66">
        <v>1</v>
      </c>
      <c r="K30" s="66">
        <f t="shared" si="0"/>
        <v>0.38461538461538464</v>
      </c>
      <c r="L30" s="69">
        <f t="shared" si="1"/>
        <v>3.4615384615384617</v>
      </c>
      <c r="M30" s="57">
        <v>68</v>
      </c>
      <c r="N30" s="57">
        <v>68</v>
      </c>
      <c r="O30" s="61"/>
      <c r="P30" s="44"/>
      <c r="Q30" s="44"/>
      <c r="R30" s="42"/>
    </row>
    <row r="31" spans="1:18" ht="17.25" customHeight="1">
      <c r="A31" s="61" t="s">
        <v>36</v>
      </c>
      <c r="B31" s="113" t="s">
        <v>60</v>
      </c>
      <c r="C31" s="61">
        <v>13</v>
      </c>
      <c r="D31" s="62">
        <v>3</v>
      </c>
      <c r="E31" s="62">
        <v>4</v>
      </c>
      <c r="F31" s="62">
        <v>6</v>
      </c>
      <c r="G31" s="62"/>
      <c r="H31" s="61"/>
      <c r="I31" s="61"/>
      <c r="J31" s="66">
        <v>1</v>
      </c>
      <c r="K31" s="66">
        <f t="shared" si="0"/>
        <v>0.5384615384615384</v>
      </c>
      <c r="L31" s="69">
        <f t="shared" si="1"/>
        <v>3.769230769230769</v>
      </c>
      <c r="M31" s="57">
        <v>68</v>
      </c>
      <c r="N31" s="57">
        <v>68</v>
      </c>
      <c r="O31" s="61"/>
      <c r="P31" s="44"/>
      <c r="Q31" s="119"/>
      <c r="R31" s="120"/>
    </row>
    <row r="32" spans="1:18" ht="17.25" customHeight="1">
      <c r="A32" s="61" t="s">
        <v>39</v>
      </c>
      <c r="B32" s="113" t="s">
        <v>46</v>
      </c>
      <c r="C32" s="61">
        <v>14</v>
      </c>
      <c r="D32" s="62">
        <v>2</v>
      </c>
      <c r="E32" s="62">
        <v>2</v>
      </c>
      <c r="F32" s="62">
        <v>10</v>
      </c>
      <c r="G32" s="62"/>
      <c r="H32" s="61"/>
      <c r="I32" s="61"/>
      <c r="J32" s="66">
        <v>1</v>
      </c>
      <c r="K32" s="66">
        <f t="shared" si="0"/>
        <v>0.2857142857142857</v>
      </c>
      <c r="L32" s="69">
        <f t="shared" si="1"/>
        <v>3.4285714285714284</v>
      </c>
      <c r="M32" s="57">
        <v>68</v>
      </c>
      <c r="N32" s="57">
        <v>68</v>
      </c>
      <c r="O32" s="61"/>
      <c r="P32" s="44"/>
      <c r="Q32" s="119"/>
      <c r="R32" s="42"/>
    </row>
    <row r="33" spans="1:18" ht="28.5">
      <c r="A33" s="58" t="s">
        <v>48</v>
      </c>
      <c r="B33" s="114"/>
      <c r="C33" s="63"/>
      <c r="D33" s="64"/>
      <c r="E33" s="64"/>
      <c r="F33" s="64"/>
      <c r="G33" s="64"/>
      <c r="H33" s="63"/>
      <c r="I33" s="63"/>
      <c r="J33" s="68">
        <v>1</v>
      </c>
      <c r="K33" s="68">
        <f>AVERAGE(K25:K32)</f>
        <v>0.5887362637362638</v>
      </c>
      <c r="L33" s="71">
        <f>AVERAGE(L25:L32)</f>
        <v>3.868429487179487</v>
      </c>
      <c r="M33" s="118">
        <f>SUM(M25:M32)</f>
        <v>544</v>
      </c>
      <c r="N33" s="100">
        <f>SUM(N25:N32)</f>
        <v>544</v>
      </c>
      <c r="O33" s="63"/>
      <c r="P33" s="44"/>
      <c r="Q33" s="44"/>
      <c r="R33" s="42"/>
    </row>
    <row r="34" spans="1:18" ht="15">
      <c r="A34" s="34" t="s">
        <v>28</v>
      </c>
      <c r="B34" s="35" t="s">
        <v>10</v>
      </c>
      <c r="C34" s="35">
        <v>11</v>
      </c>
      <c r="D34" s="35">
        <v>3</v>
      </c>
      <c r="E34" s="35">
        <v>6</v>
      </c>
      <c r="F34" s="35">
        <v>2</v>
      </c>
      <c r="G34" s="35"/>
      <c r="H34" s="35"/>
      <c r="I34" s="35"/>
      <c r="J34" s="66">
        <v>1</v>
      </c>
      <c r="K34" s="66">
        <f t="shared" si="0"/>
        <v>0.8181818181818182</v>
      </c>
      <c r="L34" s="69">
        <f t="shared" si="1"/>
        <v>4.090909090909091</v>
      </c>
      <c r="M34" s="57">
        <v>102</v>
      </c>
      <c r="N34" s="57">
        <v>102</v>
      </c>
      <c r="O34" s="34"/>
      <c r="P34" s="45"/>
      <c r="Q34" s="45"/>
      <c r="R34" s="42"/>
    </row>
    <row r="35" spans="1:18" ht="15">
      <c r="A35" s="56" t="s">
        <v>57</v>
      </c>
      <c r="B35" s="23" t="s">
        <v>10</v>
      </c>
      <c r="C35" s="23">
        <v>12</v>
      </c>
      <c r="D35" s="23">
        <v>6</v>
      </c>
      <c r="E35" s="23">
        <v>2</v>
      </c>
      <c r="F35" s="23">
        <v>4</v>
      </c>
      <c r="G35" s="23"/>
      <c r="H35" s="23"/>
      <c r="I35" s="23"/>
      <c r="J35" s="66">
        <v>1</v>
      </c>
      <c r="K35" s="66">
        <f t="shared" si="0"/>
        <v>0.6666666666666666</v>
      </c>
      <c r="L35" s="69">
        <f t="shared" si="1"/>
        <v>4.166666666666667</v>
      </c>
      <c r="M35" s="57">
        <v>102</v>
      </c>
      <c r="N35" s="57">
        <v>98</v>
      </c>
      <c r="O35" s="22"/>
      <c r="P35" s="45"/>
      <c r="Q35" s="45"/>
      <c r="R35" s="42"/>
    </row>
    <row r="36" spans="1:18" ht="15">
      <c r="A36" s="34" t="s">
        <v>28</v>
      </c>
      <c r="B36" s="23" t="s">
        <v>14</v>
      </c>
      <c r="C36" s="23">
        <v>14</v>
      </c>
      <c r="D36" s="23">
        <v>2</v>
      </c>
      <c r="E36" s="23">
        <v>7</v>
      </c>
      <c r="F36" s="23">
        <v>5</v>
      </c>
      <c r="G36" s="23"/>
      <c r="H36" s="23"/>
      <c r="I36" s="23"/>
      <c r="J36" s="66">
        <v>1</v>
      </c>
      <c r="K36" s="66">
        <f t="shared" si="0"/>
        <v>0.6428571428571429</v>
      </c>
      <c r="L36" s="69">
        <f t="shared" si="1"/>
        <v>3.7857142857142856</v>
      </c>
      <c r="M36" s="57">
        <v>102</v>
      </c>
      <c r="N36" s="57">
        <v>102</v>
      </c>
      <c r="O36" s="22"/>
      <c r="P36" s="43"/>
      <c r="Q36" s="43"/>
      <c r="R36" s="42"/>
    </row>
    <row r="37" spans="1:18" ht="15">
      <c r="A37" s="56" t="s">
        <v>57</v>
      </c>
      <c r="B37" s="23" t="s">
        <v>14</v>
      </c>
      <c r="C37" s="23">
        <v>12</v>
      </c>
      <c r="D37" s="23">
        <v>0</v>
      </c>
      <c r="E37" s="23">
        <v>6</v>
      </c>
      <c r="F37" s="23">
        <v>6</v>
      </c>
      <c r="G37" s="23"/>
      <c r="H37" s="23"/>
      <c r="I37" s="23"/>
      <c r="J37" s="66">
        <v>1</v>
      </c>
      <c r="K37" s="66">
        <f t="shared" si="0"/>
        <v>0.5</v>
      </c>
      <c r="L37" s="69">
        <f t="shared" si="1"/>
        <v>3.5</v>
      </c>
      <c r="M37" s="57">
        <v>102</v>
      </c>
      <c r="N37" s="57">
        <v>99</v>
      </c>
      <c r="O37" s="22"/>
      <c r="P37" s="43"/>
      <c r="Q37" s="43"/>
      <c r="R37" s="42"/>
    </row>
    <row r="38" spans="1:18" ht="15">
      <c r="A38" s="34" t="s">
        <v>39</v>
      </c>
      <c r="B38" s="23" t="s">
        <v>33</v>
      </c>
      <c r="C38" s="23">
        <v>13</v>
      </c>
      <c r="D38" s="23">
        <v>5</v>
      </c>
      <c r="E38" s="23">
        <v>5</v>
      </c>
      <c r="F38" s="23">
        <v>3</v>
      </c>
      <c r="G38" s="23"/>
      <c r="H38" s="23"/>
      <c r="I38" s="23"/>
      <c r="J38" s="66">
        <v>1</v>
      </c>
      <c r="K38" s="66">
        <f t="shared" si="0"/>
        <v>0.7692307692307693</v>
      </c>
      <c r="L38" s="69">
        <f t="shared" si="1"/>
        <v>4.153846153846154</v>
      </c>
      <c r="M38" s="57">
        <v>102</v>
      </c>
      <c r="N38" s="57">
        <v>102</v>
      </c>
      <c r="O38" s="22"/>
      <c r="P38" s="43"/>
      <c r="Q38" s="43"/>
      <c r="R38" s="42"/>
    </row>
    <row r="39" spans="1:18" ht="15">
      <c r="A39" s="56" t="s">
        <v>57</v>
      </c>
      <c r="B39" s="23" t="s">
        <v>33</v>
      </c>
      <c r="C39" s="23">
        <v>12</v>
      </c>
      <c r="D39" s="23">
        <v>6</v>
      </c>
      <c r="E39" s="23">
        <v>2</v>
      </c>
      <c r="F39" s="23">
        <v>4</v>
      </c>
      <c r="G39" s="23"/>
      <c r="H39" s="23"/>
      <c r="I39" s="23"/>
      <c r="J39" s="66">
        <v>1</v>
      </c>
      <c r="K39" s="66">
        <f t="shared" si="0"/>
        <v>0.6666666666666666</v>
      </c>
      <c r="L39" s="69">
        <f t="shared" si="1"/>
        <v>4.166666666666667</v>
      </c>
      <c r="M39" s="57">
        <v>102</v>
      </c>
      <c r="N39" s="57">
        <v>98</v>
      </c>
      <c r="O39" s="22"/>
      <c r="P39" s="43"/>
      <c r="Q39" s="43"/>
      <c r="R39" s="42"/>
    </row>
    <row r="40" spans="1:18" ht="15">
      <c r="A40" s="56" t="s">
        <v>57</v>
      </c>
      <c r="B40" s="23" t="s">
        <v>61</v>
      </c>
      <c r="C40" s="23">
        <v>13</v>
      </c>
      <c r="D40" s="23">
        <v>0</v>
      </c>
      <c r="E40" s="23">
        <v>3</v>
      </c>
      <c r="F40" s="23">
        <v>10</v>
      </c>
      <c r="G40" s="23"/>
      <c r="H40" s="23"/>
      <c r="I40" s="23"/>
      <c r="J40" s="66">
        <v>1</v>
      </c>
      <c r="K40" s="66">
        <f t="shared" si="0"/>
        <v>0.23076923076923078</v>
      </c>
      <c r="L40" s="69">
        <f t="shared" si="1"/>
        <v>3.230769230769231</v>
      </c>
      <c r="M40" s="57">
        <v>68</v>
      </c>
      <c r="N40" s="57">
        <v>63</v>
      </c>
      <c r="O40" s="22"/>
      <c r="P40" s="43"/>
      <c r="Q40" s="43"/>
      <c r="R40" s="42"/>
    </row>
    <row r="41" spans="1:18" ht="14.25" customHeight="1">
      <c r="A41" s="24" t="s">
        <v>20</v>
      </c>
      <c r="B41" s="26"/>
      <c r="C41" s="25"/>
      <c r="D41" s="26"/>
      <c r="E41" s="26"/>
      <c r="F41" s="26"/>
      <c r="G41" s="27"/>
      <c r="H41" s="27"/>
      <c r="I41" s="26"/>
      <c r="J41" s="68">
        <v>1</v>
      </c>
      <c r="K41" s="68">
        <f>AVERAGE(K34:K40)</f>
        <v>0.6134817563388992</v>
      </c>
      <c r="L41" s="71">
        <f>AVERAGE(L34:L40)</f>
        <v>3.870653156367442</v>
      </c>
      <c r="M41" s="27">
        <f>SUM(M34:M40)</f>
        <v>680</v>
      </c>
      <c r="N41" s="27">
        <f>SUM(N34:N40)</f>
        <v>664</v>
      </c>
      <c r="O41" s="27"/>
      <c r="P41" s="46"/>
      <c r="Q41" s="122"/>
      <c r="R41" s="42"/>
    </row>
    <row r="42" spans="1:18" ht="15">
      <c r="A42" s="56" t="s">
        <v>35</v>
      </c>
      <c r="B42" s="28" t="s">
        <v>15</v>
      </c>
      <c r="C42" s="28">
        <v>13</v>
      </c>
      <c r="D42" s="23">
        <v>4</v>
      </c>
      <c r="E42" s="28">
        <v>3</v>
      </c>
      <c r="F42" s="28">
        <v>6</v>
      </c>
      <c r="G42" s="23"/>
      <c r="H42" s="23"/>
      <c r="I42" s="23"/>
      <c r="J42" s="66">
        <v>1</v>
      </c>
      <c r="K42" s="66">
        <f t="shared" si="0"/>
        <v>0.5384615384615384</v>
      </c>
      <c r="L42" s="69">
        <f t="shared" si="1"/>
        <v>3.8461538461538463</v>
      </c>
      <c r="M42" s="57">
        <v>102</v>
      </c>
      <c r="N42" s="57">
        <v>104</v>
      </c>
      <c r="O42" s="22"/>
      <c r="P42" s="45"/>
      <c r="Q42" s="121"/>
      <c r="R42" s="42"/>
    </row>
    <row r="43" spans="1:18" ht="15">
      <c r="A43" s="56" t="s">
        <v>57</v>
      </c>
      <c r="B43" s="23" t="s">
        <v>15</v>
      </c>
      <c r="C43" s="28">
        <v>15</v>
      </c>
      <c r="D43" s="23">
        <v>5</v>
      </c>
      <c r="E43" s="23">
        <v>6</v>
      </c>
      <c r="F43" s="23">
        <v>4</v>
      </c>
      <c r="G43" s="23"/>
      <c r="H43" s="23"/>
      <c r="I43" s="23"/>
      <c r="J43" s="66">
        <v>1</v>
      </c>
      <c r="K43" s="66">
        <f t="shared" si="0"/>
        <v>0.7333333333333333</v>
      </c>
      <c r="L43" s="69">
        <f t="shared" si="1"/>
        <v>4.066666666666666</v>
      </c>
      <c r="M43" s="57">
        <v>102</v>
      </c>
      <c r="N43" s="57">
        <v>101</v>
      </c>
      <c r="O43" s="22"/>
      <c r="P43" s="45"/>
      <c r="Q43" s="123"/>
      <c r="R43" s="42"/>
    </row>
    <row r="44" spans="1:18" ht="15">
      <c r="A44" s="56" t="s">
        <v>35</v>
      </c>
      <c r="B44" s="23" t="s">
        <v>25</v>
      </c>
      <c r="C44" s="28">
        <v>14</v>
      </c>
      <c r="D44" s="23">
        <v>2</v>
      </c>
      <c r="E44" s="23">
        <v>4</v>
      </c>
      <c r="F44" s="23">
        <v>8</v>
      </c>
      <c r="G44" s="23"/>
      <c r="H44" s="23"/>
      <c r="I44" s="23"/>
      <c r="J44" s="66">
        <v>1</v>
      </c>
      <c r="K44" s="66">
        <f t="shared" si="0"/>
        <v>0.42857142857142855</v>
      </c>
      <c r="L44" s="69">
        <f t="shared" si="1"/>
        <v>3.5714285714285716</v>
      </c>
      <c r="M44" s="57">
        <v>102</v>
      </c>
      <c r="N44" s="57">
        <v>102</v>
      </c>
      <c r="O44" s="22"/>
      <c r="P44" s="43"/>
      <c r="Q44" s="124"/>
      <c r="R44" s="120"/>
    </row>
    <row r="45" spans="1:18" ht="15">
      <c r="A45" s="22" t="s">
        <v>57</v>
      </c>
      <c r="B45" s="23" t="s">
        <v>25</v>
      </c>
      <c r="C45" s="28">
        <v>10</v>
      </c>
      <c r="D45" s="23">
        <v>2</v>
      </c>
      <c r="E45" s="23">
        <v>2</v>
      </c>
      <c r="F45" s="23">
        <v>6</v>
      </c>
      <c r="G45" s="23"/>
      <c r="H45" s="23"/>
      <c r="I45" s="23"/>
      <c r="J45" s="66">
        <v>1</v>
      </c>
      <c r="K45" s="66">
        <f t="shared" si="0"/>
        <v>0.4</v>
      </c>
      <c r="L45" s="69">
        <f t="shared" si="1"/>
        <v>3.6</v>
      </c>
      <c r="M45" s="57">
        <v>102</v>
      </c>
      <c r="N45" s="57">
        <v>101</v>
      </c>
      <c r="O45" s="22"/>
      <c r="P45" s="45"/>
      <c r="Q45" s="45"/>
      <c r="R45" s="42"/>
    </row>
    <row r="46" spans="1:18" ht="15">
      <c r="A46" s="56" t="s">
        <v>57</v>
      </c>
      <c r="B46" s="23" t="s">
        <v>34</v>
      </c>
      <c r="C46" s="28">
        <v>11</v>
      </c>
      <c r="D46" s="23">
        <v>0</v>
      </c>
      <c r="E46" s="23">
        <v>5</v>
      </c>
      <c r="F46" s="23">
        <v>6</v>
      </c>
      <c r="G46" s="23"/>
      <c r="H46" s="23"/>
      <c r="I46" s="23"/>
      <c r="J46" s="66">
        <v>1</v>
      </c>
      <c r="K46" s="66">
        <f t="shared" si="0"/>
        <v>0.45454545454545453</v>
      </c>
      <c r="L46" s="69">
        <f t="shared" si="1"/>
        <v>3.4545454545454546</v>
      </c>
      <c r="M46" s="57">
        <v>102</v>
      </c>
      <c r="N46" s="57">
        <v>101</v>
      </c>
      <c r="O46" s="22"/>
      <c r="P46" s="45"/>
      <c r="Q46" s="125"/>
      <c r="R46" s="42"/>
    </row>
    <row r="47" spans="1:18" ht="15">
      <c r="A47" s="22" t="s">
        <v>35</v>
      </c>
      <c r="B47" s="23" t="s">
        <v>34</v>
      </c>
      <c r="C47" s="28">
        <v>12</v>
      </c>
      <c r="D47" s="23">
        <v>3</v>
      </c>
      <c r="E47" s="23">
        <v>3</v>
      </c>
      <c r="F47" s="23">
        <v>6</v>
      </c>
      <c r="G47" s="23"/>
      <c r="H47" s="23"/>
      <c r="I47" s="23"/>
      <c r="J47" s="66">
        <v>1</v>
      </c>
      <c r="K47" s="66">
        <f t="shared" si="0"/>
        <v>0.5</v>
      </c>
      <c r="L47" s="69">
        <f t="shared" si="1"/>
        <v>3.75</v>
      </c>
      <c r="M47" s="57">
        <v>102</v>
      </c>
      <c r="N47" s="57">
        <v>104</v>
      </c>
      <c r="O47" s="22"/>
      <c r="P47" s="45"/>
      <c r="Q47" s="45"/>
      <c r="R47" s="42"/>
    </row>
    <row r="48" spans="1:18" ht="15">
      <c r="A48" s="22" t="s">
        <v>35</v>
      </c>
      <c r="B48" s="23" t="s">
        <v>62</v>
      </c>
      <c r="C48" s="28">
        <v>11</v>
      </c>
      <c r="D48" s="23">
        <v>1</v>
      </c>
      <c r="E48" s="23">
        <v>3</v>
      </c>
      <c r="F48" s="23">
        <v>7</v>
      </c>
      <c r="G48" s="23"/>
      <c r="H48" s="23"/>
      <c r="I48" s="23"/>
      <c r="J48" s="66">
        <v>1</v>
      </c>
      <c r="K48" s="66">
        <f t="shared" si="0"/>
        <v>0.36363636363636365</v>
      </c>
      <c r="L48" s="69">
        <f t="shared" si="1"/>
        <v>3.4545454545454546</v>
      </c>
      <c r="M48" s="57">
        <v>102</v>
      </c>
      <c r="N48" s="57">
        <v>104</v>
      </c>
      <c r="O48" s="22"/>
      <c r="P48" s="45"/>
      <c r="Q48" s="45"/>
      <c r="R48" s="42"/>
    </row>
    <row r="49" spans="1:18" ht="15">
      <c r="A49" s="22" t="s">
        <v>57</v>
      </c>
      <c r="B49" s="23" t="s">
        <v>62</v>
      </c>
      <c r="C49" s="28">
        <v>12</v>
      </c>
      <c r="D49" s="23">
        <v>2</v>
      </c>
      <c r="E49" s="23">
        <v>8</v>
      </c>
      <c r="F49" s="23">
        <v>2</v>
      </c>
      <c r="G49" s="23"/>
      <c r="H49" s="23"/>
      <c r="I49" s="23"/>
      <c r="J49" s="66">
        <v>1</v>
      </c>
      <c r="K49" s="66">
        <f t="shared" si="0"/>
        <v>0.8333333333333334</v>
      </c>
      <c r="L49" s="69">
        <f>(5*D49+4*E49+3*F49)/C49</f>
        <v>4</v>
      </c>
      <c r="M49" s="57">
        <v>102</v>
      </c>
      <c r="N49" s="57">
        <v>101</v>
      </c>
      <c r="O49" s="22"/>
      <c r="P49" s="45"/>
      <c r="Q49" s="45"/>
      <c r="R49" s="42"/>
    </row>
    <row r="50" spans="1:18" ht="15">
      <c r="A50" s="24"/>
      <c r="B50" s="26"/>
      <c r="C50" s="25"/>
      <c r="D50" s="26"/>
      <c r="E50" s="26"/>
      <c r="F50" s="26"/>
      <c r="G50" s="27"/>
      <c r="H50" s="27"/>
      <c r="I50" s="26"/>
      <c r="J50" s="68">
        <v>1</v>
      </c>
      <c r="K50" s="68">
        <f>AVERAGE(K42:K49)</f>
        <v>0.5314851814851815</v>
      </c>
      <c r="L50" s="71">
        <f>AVERAGE(L42:L49)</f>
        <v>3.717917499167499</v>
      </c>
      <c r="M50" s="27">
        <f>SUM(M42:M49)</f>
        <v>816</v>
      </c>
      <c r="N50" s="27">
        <f>SUM(N42:N49)</f>
        <v>818</v>
      </c>
      <c r="O50" s="27"/>
      <c r="P50" s="45"/>
      <c r="Q50" s="45"/>
      <c r="R50" s="42"/>
    </row>
    <row r="51" spans="1:18" ht="15">
      <c r="A51" s="34" t="s">
        <v>28</v>
      </c>
      <c r="B51" s="28" t="s">
        <v>16</v>
      </c>
      <c r="C51" s="23">
        <v>14</v>
      </c>
      <c r="D51" s="23">
        <v>1</v>
      </c>
      <c r="E51" s="23">
        <v>9</v>
      </c>
      <c r="F51" s="23">
        <v>4</v>
      </c>
      <c r="G51" s="23"/>
      <c r="H51" s="23"/>
      <c r="I51" s="23"/>
      <c r="J51" s="66">
        <v>1</v>
      </c>
      <c r="K51" s="66">
        <f t="shared" si="0"/>
        <v>0.7142857142857143</v>
      </c>
      <c r="L51" s="69">
        <f t="shared" si="1"/>
        <v>3.7857142857142856</v>
      </c>
      <c r="M51" s="57">
        <v>102</v>
      </c>
      <c r="N51" s="57">
        <v>102</v>
      </c>
      <c r="O51" s="22"/>
      <c r="P51" s="45"/>
      <c r="Q51" s="45"/>
      <c r="R51" s="42"/>
    </row>
    <row r="52" spans="1:18" ht="15">
      <c r="A52" s="56" t="s">
        <v>36</v>
      </c>
      <c r="B52" s="28" t="s">
        <v>16</v>
      </c>
      <c r="C52" s="23">
        <v>13</v>
      </c>
      <c r="D52" s="23">
        <v>4</v>
      </c>
      <c r="E52" s="23">
        <v>6</v>
      </c>
      <c r="F52" s="23">
        <v>3</v>
      </c>
      <c r="G52" s="23"/>
      <c r="H52" s="23"/>
      <c r="I52" s="23"/>
      <c r="J52" s="66">
        <v>1</v>
      </c>
      <c r="K52" s="66">
        <f t="shared" si="0"/>
        <v>0.7692307692307693</v>
      </c>
      <c r="L52" s="69">
        <f t="shared" si="1"/>
        <v>4.076923076923077</v>
      </c>
      <c r="M52" s="57">
        <v>102</v>
      </c>
      <c r="N52" s="57">
        <v>102</v>
      </c>
      <c r="O52" s="22"/>
      <c r="P52" s="45"/>
      <c r="Q52" s="45"/>
      <c r="R52" s="42"/>
    </row>
    <row r="53" spans="1:18" ht="15">
      <c r="A53" s="34" t="s">
        <v>28</v>
      </c>
      <c r="B53" s="23" t="s">
        <v>29</v>
      </c>
      <c r="C53" s="23">
        <v>15</v>
      </c>
      <c r="D53" s="23">
        <v>2</v>
      </c>
      <c r="E53" s="23">
        <v>7</v>
      </c>
      <c r="F53" s="23">
        <v>6</v>
      </c>
      <c r="G53" s="23"/>
      <c r="H53" s="23"/>
      <c r="I53" s="23"/>
      <c r="J53" s="66">
        <v>1</v>
      </c>
      <c r="K53" s="66">
        <f t="shared" si="0"/>
        <v>0.6</v>
      </c>
      <c r="L53" s="69">
        <f t="shared" si="1"/>
        <v>3.7333333333333334</v>
      </c>
      <c r="M53" s="57">
        <v>102</v>
      </c>
      <c r="N53" s="57">
        <v>102</v>
      </c>
      <c r="O53" s="22"/>
      <c r="P53" s="43"/>
      <c r="Q53" s="43"/>
      <c r="R53" s="42"/>
    </row>
    <row r="54" spans="1:18" ht="15">
      <c r="A54" s="34" t="s">
        <v>36</v>
      </c>
      <c r="B54" s="23" t="s">
        <v>29</v>
      </c>
      <c r="C54" s="23">
        <v>13</v>
      </c>
      <c r="D54" s="23">
        <v>3</v>
      </c>
      <c r="E54" s="23">
        <v>7</v>
      </c>
      <c r="F54" s="23">
        <v>3</v>
      </c>
      <c r="G54" s="23"/>
      <c r="H54" s="23"/>
      <c r="I54" s="23"/>
      <c r="J54" s="66">
        <v>1</v>
      </c>
      <c r="K54" s="66">
        <f t="shared" si="0"/>
        <v>0.7692307692307693</v>
      </c>
      <c r="L54" s="69">
        <f t="shared" si="1"/>
        <v>4</v>
      </c>
      <c r="M54" s="57">
        <v>102</v>
      </c>
      <c r="N54" s="57">
        <v>102</v>
      </c>
      <c r="O54" s="22"/>
      <c r="P54" s="45"/>
      <c r="Q54" s="45"/>
      <c r="R54" s="42"/>
    </row>
    <row r="55" spans="1:18" ht="15">
      <c r="A55" s="34" t="s">
        <v>36</v>
      </c>
      <c r="B55" s="23" t="s">
        <v>37</v>
      </c>
      <c r="C55" s="23">
        <v>13</v>
      </c>
      <c r="D55" s="23">
        <v>1</v>
      </c>
      <c r="E55" s="23">
        <v>7</v>
      </c>
      <c r="F55" s="23">
        <v>5</v>
      </c>
      <c r="G55" s="23"/>
      <c r="H55" s="23"/>
      <c r="I55" s="23"/>
      <c r="J55" s="66">
        <v>1</v>
      </c>
      <c r="K55" s="66">
        <f t="shared" si="0"/>
        <v>0.6153846153846154</v>
      </c>
      <c r="L55" s="69">
        <f t="shared" si="1"/>
        <v>3.6923076923076925</v>
      </c>
      <c r="M55" s="57">
        <v>102</v>
      </c>
      <c r="N55" s="57">
        <v>102</v>
      </c>
      <c r="O55" s="22"/>
      <c r="P55" s="45"/>
      <c r="Q55" s="45"/>
      <c r="R55" s="42"/>
    </row>
    <row r="56" spans="1:18" ht="15">
      <c r="A56" s="34" t="s">
        <v>28</v>
      </c>
      <c r="B56" s="23" t="s">
        <v>37</v>
      </c>
      <c r="C56" s="23">
        <v>14</v>
      </c>
      <c r="D56" s="23">
        <v>3</v>
      </c>
      <c r="E56" s="23">
        <v>6</v>
      </c>
      <c r="F56" s="23">
        <v>5</v>
      </c>
      <c r="G56" s="23"/>
      <c r="H56" s="23"/>
      <c r="I56" s="23"/>
      <c r="J56" s="66">
        <v>1</v>
      </c>
      <c r="K56" s="66">
        <f t="shared" si="0"/>
        <v>0.6428571428571429</v>
      </c>
      <c r="L56" s="69">
        <f t="shared" si="1"/>
        <v>3.857142857142857</v>
      </c>
      <c r="M56" s="57">
        <v>102</v>
      </c>
      <c r="N56" s="57">
        <v>102</v>
      </c>
      <c r="O56" s="22"/>
      <c r="P56" s="45"/>
      <c r="Q56" s="45"/>
      <c r="R56" s="42"/>
    </row>
    <row r="57" spans="1:18" ht="15">
      <c r="A57" s="24" t="s">
        <v>22</v>
      </c>
      <c r="B57" s="26"/>
      <c r="C57" s="25"/>
      <c r="D57" s="26"/>
      <c r="E57" s="26"/>
      <c r="F57" s="26"/>
      <c r="G57" s="27"/>
      <c r="H57" s="27"/>
      <c r="I57" s="26"/>
      <c r="J57" s="68">
        <v>1</v>
      </c>
      <c r="K57" s="68">
        <f>AVERAGE(K51:K56)</f>
        <v>0.6851648351648353</v>
      </c>
      <c r="L57" s="71">
        <f>AVERAGE(L51:L56)</f>
        <v>3.8575702075702076</v>
      </c>
      <c r="M57" s="27">
        <f>SUM(M51:M56)</f>
        <v>612</v>
      </c>
      <c r="N57" s="27">
        <f>SUM(N51:N56)</f>
        <v>612</v>
      </c>
      <c r="O57" s="27"/>
      <c r="P57" s="46"/>
      <c r="Q57" s="46"/>
      <c r="R57" s="42"/>
    </row>
    <row r="58" spans="1:18" ht="15">
      <c r="A58" s="22" t="s">
        <v>32</v>
      </c>
      <c r="B58" s="23" t="s">
        <v>17</v>
      </c>
      <c r="C58" s="23">
        <v>14</v>
      </c>
      <c r="D58" s="23">
        <v>3</v>
      </c>
      <c r="E58" s="23">
        <v>4</v>
      </c>
      <c r="F58" s="23">
        <v>7</v>
      </c>
      <c r="G58" s="23"/>
      <c r="H58" s="23"/>
      <c r="I58" s="23"/>
      <c r="J58" s="66">
        <v>1</v>
      </c>
      <c r="K58" s="66">
        <f>(D58+E58)/C58</f>
        <v>0.5</v>
      </c>
      <c r="L58" s="69">
        <f t="shared" si="1"/>
        <v>3.7142857142857144</v>
      </c>
      <c r="M58" s="57">
        <v>102</v>
      </c>
      <c r="N58" s="57">
        <v>102</v>
      </c>
      <c r="O58" s="23"/>
      <c r="P58" s="45"/>
      <c r="Q58" s="45"/>
      <c r="R58" s="42"/>
    </row>
    <row r="59" spans="1:18" ht="15">
      <c r="A59" s="22" t="s">
        <v>35</v>
      </c>
      <c r="B59" s="23" t="s">
        <v>17</v>
      </c>
      <c r="C59" s="23">
        <v>14</v>
      </c>
      <c r="D59" s="23">
        <v>3</v>
      </c>
      <c r="E59" s="23">
        <v>5</v>
      </c>
      <c r="F59" s="23">
        <v>6</v>
      </c>
      <c r="G59" s="23"/>
      <c r="H59" s="23"/>
      <c r="I59" s="23"/>
      <c r="J59" s="66">
        <v>1</v>
      </c>
      <c r="K59" s="66">
        <f t="shared" si="0"/>
        <v>0.5714285714285714</v>
      </c>
      <c r="L59" s="69">
        <f t="shared" si="1"/>
        <v>3.7857142857142856</v>
      </c>
      <c r="M59" s="57">
        <v>102</v>
      </c>
      <c r="N59" s="57">
        <v>102</v>
      </c>
      <c r="O59" s="23"/>
      <c r="P59" s="45"/>
      <c r="Q59" s="45"/>
      <c r="R59" s="42"/>
    </row>
    <row r="60" spans="1:18" ht="15">
      <c r="A60" s="22" t="s">
        <v>36</v>
      </c>
      <c r="B60" s="23" t="s">
        <v>26</v>
      </c>
      <c r="C60" s="23">
        <v>15</v>
      </c>
      <c r="D60" s="23">
        <v>7</v>
      </c>
      <c r="E60" s="23">
        <v>3</v>
      </c>
      <c r="F60" s="23">
        <v>5</v>
      </c>
      <c r="G60" s="23"/>
      <c r="H60" s="23"/>
      <c r="I60" s="23"/>
      <c r="J60" s="66">
        <v>1</v>
      </c>
      <c r="K60" s="66">
        <f t="shared" si="0"/>
        <v>0.6666666666666666</v>
      </c>
      <c r="L60" s="69">
        <f t="shared" si="1"/>
        <v>4.133333333333334</v>
      </c>
      <c r="M60" s="57">
        <v>102</v>
      </c>
      <c r="N60" s="57">
        <v>102</v>
      </c>
      <c r="O60" s="23"/>
      <c r="P60" s="43"/>
      <c r="Q60" s="43"/>
      <c r="R60" s="42"/>
    </row>
    <row r="61" spans="1:18" ht="15">
      <c r="A61" s="22" t="s">
        <v>35</v>
      </c>
      <c r="B61" s="23" t="s">
        <v>63</v>
      </c>
      <c r="C61" s="23">
        <v>12</v>
      </c>
      <c r="D61" s="23">
        <v>1</v>
      </c>
      <c r="E61" s="23">
        <v>3</v>
      </c>
      <c r="F61" s="23">
        <v>8</v>
      </c>
      <c r="G61" s="23"/>
      <c r="H61" s="23"/>
      <c r="I61" s="23"/>
      <c r="J61" s="66">
        <v>1</v>
      </c>
      <c r="K61" s="66">
        <f t="shared" si="0"/>
        <v>0.3333333333333333</v>
      </c>
      <c r="L61" s="69">
        <f t="shared" si="1"/>
        <v>3.4166666666666665</v>
      </c>
      <c r="M61" s="57">
        <v>102</v>
      </c>
      <c r="N61" s="57">
        <v>102</v>
      </c>
      <c r="O61" s="23"/>
      <c r="P61" s="45"/>
      <c r="Q61" s="45"/>
      <c r="R61" s="42"/>
    </row>
    <row r="62" spans="1:18" ht="15">
      <c r="A62" s="22" t="s">
        <v>36</v>
      </c>
      <c r="B62" s="23" t="s">
        <v>63</v>
      </c>
      <c r="C62" s="23">
        <v>12</v>
      </c>
      <c r="D62" s="23">
        <v>5</v>
      </c>
      <c r="E62" s="23">
        <v>3</v>
      </c>
      <c r="F62" s="23">
        <v>4</v>
      </c>
      <c r="G62" s="23"/>
      <c r="H62" s="23"/>
      <c r="I62" s="23"/>
      <c r="J62" s="66"/>
      <c r="K62" s="66">
        <f t="shared" si="0"/>
        <v>0.6666666666666666</v>
      </c>
      <c r="L62" s="69">
        <f t="shared" si="1"/>
        <v>4.083333333333333</v>
      </c>
      <c r="M62" s="57">
        <v>102</v>
      </c>
      <c r="N62" s="57">
        <v>102</v>
      </c>
      <c r="O62" s="23"/>
      <c r="P62" s="45"/>
      <c r="Q62" s="45"/>
      <c r="R62" s="42"/>
    </row>
    <row r="63" spans="1:18" ht="15">
      <c r="A63" s="22" t="s">
        <v>35</v>
      </c>
      <c r="B63" s="23" t="s">
        <v>26</v>
      </c>
      <c r="C63" s="23">
        <v>12</v>
      </c>
      <c r="D63" s="23">
        <v>1</v>
      </c>
      <c r="E63" s="23">
        <v>7</v>
      </c>
      <c r="F63" s="23">
        <v>4</v>
      </c>
      <c r="G63" s="23"/>
      <c r="H63" s="23"/>
      <c r="I63" s="23"/>
      <c r="J63" s="66">
        <v>1</v>
      </c>
      <c r="K63" s="66">
        <f t="shared" si="0"/>
        <v>0.6666666666666666</v>
      </c>
      <c r="L63" s="69">
        <f t="shared" si="1"/>
        <v>3.75</v>
      </c>
      <c r="M63" s="57">
        <v>102</v>
      </c>
      <c r="N63" s="57">
        <v>102</v>
      </c>
      <c r="O63" s="23"/>
      <c r="P63" s="45"/>
      <c r="Q63" s="45"/>
      <c r="R63" s="42"/>
    </row>
    <row r="64" spans="1:18" ht="15">
      <c r="A64" s="24" t="s">
        <v>24</v>
      </c>
      <c r="B64" s="26"/>
      <c r="C64" s="25"/>
      <c r="D64" s="26"/>
      <c r="E64" s="26"/>
      <c r="F64" s="26"/>
      <c r="G64" s="27"/>
      <c r="H64" s="27"/>
      <c r="I64" s="26"/>
      <c r="J64" s="68">
        <v>1</v>
      </c>
      <c r="K64" s="68">
        <f>AVERAGE(K58:K63)</f>
        <v>0.5674603174603174</v>
      </c>
      <c r="L64" s="71">
        <f>AVERAGE(L58:L63)</f>
        <v>3.8138888888888887</v>
      </c>
      <c r="M64" s="27">
        <f>SUM(M58:M63)</f>
        <v>612</v>
      </c>
      <c r="N64" s="27">
        <f>SUM(N58:N63)</f>
        <v>612</v>
      </c>
      <c r="O64" s="27"/>
      <c r="P64" s="46"/>
      <c r="Q64" s="46"/>
      <c r="R64" s="42"/>
    </row>
    <row r="65" spans="1:18" ht="15">
      <c r="A65" s="22" t="s">
        <v>28</v>
      </c>
      <c r="B65" s="28" t="s">
        <v>18</v>
      </c>
      <c r="C65" s="23">
        <v>13</v>
      </c>
      <c r="D65" s="23">
        <v>3</v>
      </c>
      <c r="E65" s="23">
        <v>7</v>
      </c>
      <c r="F65" s="23">
        <v>3</v>
      </c>
      <c r="G65" s="23"/>
      <c r="H65" s="23"/>
      <c r="I65" s="23"/>
      <c r="J65" s="66">
        <v>1</v>
      </c>
      <c r="K65" s="66">
        <f>(D65+E65)/C65</f>
        <v>0.7692307692307693</v>
      </c>
      <c r="L65" s="69">
        <f t="shared" si="1"/>
        <v>4</v>
      </c>
      <c r="M65" s="57">
        <v>102</v>
      </c>
      <c r="N65" s="57">
        <v>102</v>
      </c>
      <c r="O65" s="22"/>
      <c r="P65" s="45"/>
      <c r="Q65" s="45"/>
      <c r="R65" s="42"/>
    </row>
    <row r="66" spans="1:18" ht="15">
      <c r="A66" s="22" t="s">
        <v>35</v>
      </c>
      <c r="B66" s="28" t="s">
        <v>18</v>
      </c>
      <c r="C66" s="23">
        <v>12</v>
      </c>
      <c r="D66" s="23">
        <v>4</v>
      </c>
      <c r="E66" s="23">
        <v>5</v>
      </c>
      <c r="F66" s="23">
        <v>3</v>
      </c>
      <c r="G66" s="23"/>
      <c r="H66" s="23"/>
      <c r="I66" s="23"/>
      <c r="J66" s="66">
        <v>1</v>
      </c>
      <c r="K66" s="66">
        <f t="shared" si="0"/>
        <v>0.75</v>
      </c>
      <c r="L66" s="69">
        <f t="shared" si="1"/>
        <v>4.083333333333333</v>
      </c>
      <c r="M66" s="57">
        <v>102</v>
      </c>
      <c r="N66" s="57">
        <v>101</v>
      </c>
      <c r="O66" s="22"/>
      <c r="P66" s="45"/>
      <c r="Q66" s="45"/>
      <c r="R66" s="42"/>
    </row>
    <row r="67" spans="1:18" ht="15">
      <c r="A67" s="22" t="s">
        <v>32</v>
      </c>
      <c r="B67" s="28" t="s">
        <v>27</v>
      </c>
      <c r="C67" s="23">
        <v>12</v>
      </c>
      <c r="D67" s="23">
        <v>0</v>
      </c>
      <c r="E67" s="23">
        <v>9</v>
      </c>
      <c r="F67" s="23">
        <v>3</v>
      </c>
      <c r="G67" s="23"/>
      <c r="H67" s="23"/>
      <c r="I67" s="23"/>
      <c r="J67" s="66">
        <v>1</v>
      </c>
      <c r="K67" s="66">
        <f t="shared" si="0"/>
        <v>0.75</v>
      </c>
      <c r="L67" s="69">
        <f t="shared" si="1"/>
        <v>3.75</v>
      </c>
      <c r="M67" s="57">
        <v>102</v>
      </c>
      <c r="N67" s="57">
        <v>102</v>
      </c>
      <c r="O67" s="22"/>
      <c r="P67" s="43"/>
      <c r="Q67" s="43"/>
      <c r="R67" s="42"/>
    </row>
    <row r="68" spans="1:18" ht="15">
      <c r="A68" s="22" t="s">
        <v>35</v>
      </c>
      <c r="B68" s="28" t="s">
        <v>27</v>
      </c>
      <c r="C68" s="23">
        <v>11</v>
      </c>
      <c r="D68" s="23">
        <v>0</v>
      </c>
      <c r="E68" s="23">
        <v>3</v>
      </c>
      <c r="F68" s="23">
        <v>8</v>
      </c>
      <c r="G68" s="23"/>
      <c r="H68" s="23"/>
      <c r="I68" s="23"/>
      <c r="J68" s="66">
        <v>1</v>
      </c>
      <c r="K68" s="66">
        <f t="shared" si="0"/>
        <v>0.2727272727272727</v>
      </c>
      <c r="L68" s="69">
        <f t="shared" si="1"/>
        <v>3.272727272727273</v>
      </c>
      <c r="M68" s="57">
        <v>102</v>
      </c>
      <c r="N68" s="57">
        <v>100</v>
      </c>
      <c r="O68" s="22"/>
      <c r="P68" s="43"/>
      <c r="Q68" s="43"/>
      <c r="R68" s="42"/>
    </row>
    <row r="69" spans="1:18" ht="15">
      <c r="A69" s="22" t="s">
        <v>28</v>
      </c>
      <c r="B69" s="28" t="s">
        <v>19</v>
      </c>
      <c r="C69" s="23">
        <v>13</v>
      </c>
      <c r="D69" s="23">
        <v>0</v>
      </c>
      <c r="E69" s="23">
        <v>5</v>
      </c>
      <c r="F69" s="23">
        <v>8</v>
      </c>
      <c r="G69" s="23"/>
      <c r="H69" s="23"/>
      <c r="I69" s="23"/>
      <c r="J69" s="66">
        <v>1</v>
      </c>
      <c r="K69" s="66">
        <f t="shared" si="0"/>
        <v>0.38461538461538464</v>
      </c>
      <c r="L69" s="69">
        <f t="shared" si="1"/>
        <v>3.3846153846153846</v>
      </c>
      <c r="M69" s="57">
        <v>102</v>
      </c>
      <c r="N69" s="57">
        <v>102</v>
      </c>
      <c r="O69" s="22"/>
      <c r="P69" s="43"/>
      <c r="Q69" s="43"/>
      <c r="R69" s="42"/>
    </row>
    <row r="70" spans="1:18" ht="15">
      <c r="A70" s="22" t="s">
        <v>35</v>
      </c>
      <c r="B70" s="28" t="s">
        <v>19</v>
      </c>
      <c r="C70" s="23">
        <v>12</v>
      </c>
      <c r="D70" s="23">
        <v>0</v>
      </c>
      <c r="E70" s="23">
        <v>3</v>
      </c>
      <c r="F70" s="23">
        <v>9</v>
      </c>
      <c r="G70" s="23"/>
      <c r="H70" s="23"/>
      <c r="I70" s="23"/>
      <c r="J70" s="66">
        <v>1</v>
      </c>
      <c r="K70" s="66">
        <f t="shared" si="0"/>
        <v>0.25</v>
      </c>
      <c r="L70" s="69">
        <f t="shared" si="1"/>
        <v>3.25</v>
      </c>
      <c r="M70" s="57">
        <v>102</v>
      </c>
      <c r="N70" s="57">
        <v>101</v>
      </c>
      <c r="O70" s="22"/>
      <c r="P70" s="43"/>
      <c r="Q70" s="43"/>
      <c r="R70" s="42"/>
    </row>
    <row r="71" spans="1:18" ht="15">
      <c r="A71" s="24" t="s">
        <v>23</v>
      </c>
      <c r="B71" s="49"/>
      <c r="C71" s="49"/>
      <c r="D71" s="49"/>
      <c r="E71" s="49"/>
      <c r="F71" s="49"/>
      <c r="G71" s="49"/>
      <c r="H71" s="49"/>
      <c r="I71" s="49"/>
      <c r="J71" s="68">
        <v>1</v>
      </c>
      <c r="K71" s="68">
        <f>AVERAGE(K65:K70)</f>
        <v>0.5294289044289043</v>
      </c>
      <c r="L71" s="71">
        <f>AVERAGE(L65:L70)</f>
        <v>3.623445998445998</v>
      </c>
      <c r="M71" s="49">
        <f>SUM(M65:M70)</f>
        <v>612</v>
      </c>
      <c r="N71" s="49">
        <f>SUM(N65:N70)</f>
        <v>608</v>
      </c>
      <c r="O71" s="50"/>
      <c r="P71" s="43"/>
      <c r="Q71" s="43"/>
      <c r="R71" s="42"/>
    </row>
    <row r="72" spans="1:18" s="12" customFormat="1" ht="15">
      <c r="A72" s="84" t="s">
        <v>28</v>
      </c>
      <c r="B72" s="28" t="s">
        <v>53</v>
      </c>
      <c r="C72" s="28">
        <v>21</v>
      </c>
      <c r="D72" s="28">
        <v>5</v>
      </c>
      <c r="E72" s="28">
        <v>7</v>
      </c>
      <c r="F72" s="28">
        <v>9</v>
      </c>
      <c r="G72" s="28"/>
      <c r="H72" s="28"/>
      <c r="I72" s="28"/>
      <c r="J72" s="66">
        <v>1</v>
      </c>
      <c r="K72" s="74">
        <f>(D72+E72)/C72</f>
        <v>0.5714285714285714</v>
      </c>
      <c r="L72" s="75">
        <f>(5*D72+4*E72+3*F72)/C72</f>
        <v>3.8095238095238093</v>
      </c>
      <c r="M72" s="73">
        <v>102</v>
      </c>
      <c r="N72" s="73">
        <v>102</v>
      </c>
      <c r="O72" s="85"/>
      <c r="P72" s="43"/>
      <c r="Q72" s="43"/>
      <c r="R72" s="42"/>
    </row>
    <row r="73" spans="1:18" s="82" customFormat="1" ht="15">
      <c r="A73" s="86" t="s">
        <v>54</v>
      </c>
      <c r="B73" s="87"/>
      <c r="C73" s="87"/>
      <c r="D73" s="87"/>
      <c r="E73" s="87"/>
      <c r="F73" s="87"/>
      <c r="G73" s="87"/>
      <c r="H73" s="87"/>
      <c r="I73" s="87"/>
      <c r="J73" s="78">
        <v>1</v>
      </c>
      <c r="K73" s="78">
        <v>0.57</v>
      </c>
      <c r="L73" s="79">
        <v>3.8</v>
      </c>
      <c r="M73" s="87"/>
      <c r="N73" s="87"/>
      <c r="O73" s="88"/>
      <c r="P73" s="89"/>
      <c r="Q73" s="89"/>
      <c r="R73" s="81"/>
    </row>
    <row r="74" spans="1:18" s="12" customFormat="1" ht="15">
      <c r="A74" s="84" t="s">
        <v>28</v>
      </c>
      <c r="B74" s="28" t="s">
        <v>55</v>
      </c>
      <c r="C74" s="28">
        <v>21</v>
      </c>
      <c r="D74" s="28">
        <v>3</v>
      </c>
      <c r="E74" s="28">
        <v>14</v>
      </c>
      <c r="F74" s="28">
        <v>4</v>
      </c>
      <c r="G74" s="28"/>
      <c r="H74" s="28"/>
      <c r="I74" s="28"/>
      <c r="J74" s="66">
        <v>1</v>
      </c>
      <c r="K74" s="74">
        <f>(D74+E74)/C74</f>
        <v>0.8095238095238095</v>
      </c>
      <c r="L74" s="75">
        <f>(5*D74+4*E74+3*F74)/C74</f>
        <v>3.9523809523809526</v>
      </c>
      <c r="M74" s="73">
        <v>102</v>
      </c>
      <c r="N74" s="73">
        <v>102</v>
      </c>
      <c r="O74" s="85"/>
      <c r="P74" s="43"/>
      <c r="Q74" s="43"/>
      <c r="R74" s="42"/>
    </row>
    <row r="75" spans="1:18" s="82" customFormat="1" ht="15">
      <c r="A75" s="86" t="s">
        <v>56</v>
      </c>
      <c r="B75" s="87"/>
      <c r="C75" s="87"/>
      <c r="D75" s="87"/>
      <c r="E75" s="87"/>
      <c r="F75" s="87"/>
      <c r="G75" s="87"/>
      <c r="H75" s="87"/>
      <c r="I75" s="87"/>
      <c r="J75" s="78">
        <v>1</v>
      </c>
      <c r="K75" s="78">
        <v>0.81</v>
      </c>
      <c r="L75" s="79">
        <v>4</v>
      </c>
      <c r="M75" s="87"/>
      <c r="N75" s="87"/>
      <c r="O75" s="88"/>
      <c r="P75" s="89"/>
      <c r="Q75" s="89"/>
      <c r="R75" s="81"/>
    </row>
    <row r="76" spans="1:18" ht="15.75">
      <c r="A76" s="29" t="s">
        <v>31</v>
      </c>
      <c r="B76" s="115"/>
      <c r="C76" s="30"/>
      <c r="D76" s="30"/>
      <c r="E76" s="30"/>
      <c r="F76" s="30"/>
      <c r="G76" s="31"/>
      <c r="H76" s="31"/>
      <c r="I76" s="31"/>
      <c r="J76" s="68">
        <v>1</v>
      </c>
      <c r="K76" s="68">
        <f>(K15+K24+K33+K41+K50+K57+K64+K71+K73+K75)/10</f>
        <v>0.6200848749367658</v>
      </c>
      <c r="L76" s="71">
        <f>(L15+L24+L33+L41+L50+L57+L64+L71+L73+L75)/10</f>
        <v>3.847433796556696</v>
      </c>
      <c r="M76" s="32"/>
      <c r="N76" s="33"/>
      <c r="O76" s="33"/>
      <c r="P76" s="47"/>
      <c r="Q76" s="47"/>
      <c r="R76" s="42"/>
    </row>
    <row r="77" spans="1:18" ht="15.75">
      <c r="A77" s="13"/>
      <c r="B77" s="19"/>
      <c r="C77" s="14"/>
      <c r="D77" s="14"/>
      <c r="E77" s="14"/>
      <c r="F77" s="14"/>
      <c r="G77" s="14"/>
      <c r="H77" s="14"/>
      <c r="I77" s="14"/>
      <c r="J77" s="15"/>
      <c r="K77" s="67"/>
      <c r="L77" s="70"/>
      <c r="M77" s="16"/>
      <c r="N77" s="16"/>
      <c r="O77" s="16"/>
      <c r="P77" s="48"/>
      <c r="Q77" s="48"/>
      <c r="R77" s="42"/>
    </row>
    <row r="78" spans="1:18" ht="15.75">
      <c r="A78" s="17"/>
      <c r="B78" s="14"/>
      <c r="C78" s="18"/>
      <c r="D78" s="18"/>
      <c r="E78" s="18"/>
      <c r="F78" s="18"/>
      <c r="G78" s="19"/>
      <c r="H78" s="19"/>
      <c r="I78" s="19"/>
      <c r="J78" s="20"/>
      <c r="K78" s="67"/>
      <c r="L78" s="19"/>
      <c r="M78" s="16"/>
      <c r="N78" s="16"/>
      <c r="O78" s="16"/>
      <c r="P78" s="48"/>
      <c r="Q78" s="48"/>
      <c r="R78" s="42"/>
    </row>
    <row r="79" spans="1:18" ht="15">
      <c r="A79" s="12"/>
      <c r="B79" s="116"/>
      <c r="C79" s="12"/>
      <c r="D79" s="12"/>
      <c r="E79" s="12"/>
      <c r="F79" s="12"/>
      <c r="G79" s="12"/>
      <c r="H79" s="12"/>
      <c r="I79" s="12"/>
      <c r="J79" s="12"/>
      <c r="K79" s="67"/>
      <c r="L79" s="12"/>
      <c r="M79" s="12"/>
      <c r="N79" s="12"/>
      <c r="O79" s="12"/>
      <c r="P79" s="42"/>
      <c r="Q79" s="42"/>
      <c r="R79" s="42"/>
    </row>
    <row r="80" spans="11:18" ht="15">
      <c r="K80" s="67"/>
      <c r="P80" s="42"/>
      <c r="Q80" s="42"/>
      <c r="R80" s="42"/>
    </row>
    <row r="81" ht="15">
      <c r="K81" s="67"/>
    </row>
    <row r="83" spans="6:9" ht="12.75">
      <c r="F83">
        <f>1700+3332+204</f>
        <v>5236</v>
      </c>
      <c r="I83">
        <f>F84/F83</f>
        <v>0.9961802902979373</v>
      </c>
    </row>
    <row r="84" spans="6:8" ht="12.75">
      <c r="F84">
        <f>1698+3314+204</f>
        <v>5216</v>
      </c>
      <c r="H84" s="126"/>
    </row>
  </sheetData>
  <sheetProtection/>
  <mergeCells count="4">
    <mergeCell ref="A1:O1"/>
    <mergeCell ref="A3:O3"/>
    <mergeCell ref="D4:E4"/>
    <mergeCell ref="M4:N4"/>
  </mergeCells>
  <printOptions/>
  <pageMargins left="0.2362204724409449" right="0.2362204724409449" top="0.1968503937007874" bottom="0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Komp10</dc:creator>
  <cp:keywords/>
  <dc:description/>
  <cp:lastModifiedBy>BOSS</cp:lastModifiedBy>
  <cp:lastPrinted>2014-01-08T05:10:47Z</cp:lastPrinted>
  <dcterms:created xsi:type="dcterms:W3CDTF">2005-01-12T05:33:23Z</dcterms:created>
  <dcterms:modified xsi:type="dcterms:W3CDTF">2015-06-25T14:14:04Z</dcterms:modified>
  <cp:category/>
  <cp:version/>
  <cp:contentType/>
  <cp:contentStatus/>
</cp:coreProperties>
</file>